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defaultThemeVersion="166925"/>
  <mc:AlternateContent xmlns:mc="http://schemas.openxmlformats.org/markup-compatibility/2006">
    <mc:Choice Requires="x15">
      <x15ac:absPath xmlns:x15ac="http://schemas.microsoft.com/office/spreadsheetml/2010/11/ac" url="https://chicagogov.sharepoint.com/sites/HCSMasterTeam/Shared Documents/General/ICARs data/"/>
    </mc:Choice>
  </mc:AlternateContent>
  <xr:revisionPtr revIDLastSave="86" documentId="13_ncr:1_{90B33132-85DE-4D0A-9F11-855FE9908FDA}" xr6:coauthVersionLast="47" xr6:coauthVersionMax="47" xr10:uidLastSave="{A6B9B136-01AB-49FF-A392-063B87CF9BBE}"/>
  <bookViews>
    <workbookView xWindow="2880" yWindow="1725" windowWidth="32655" windowHeight="16575" firstSheet="6" activeTab="6" xr2:uid="{60B92FF8-D719-429B-8A82-46B2A7EED87D}"/>
  </bookViews>
  <sheets>
    <sheet name="Introduction" sheetId="1" r:id="rId1"/>
    <sheet name="Instructions " sheetId="58" r:id="rId2"/>
    <sheet name="Element Standards" sheetId="4" r:id="rId3"/>
    <sheet name="Template Audit Score" sheetId="5" r:id="rId4"/>
    <sheet name="Summary Statistic" sheetId="20" r:id="rId5"/>
    <sheet name="Action Plan" sheetId="7" r:id="rId6"/>
    <sheet name="Month_1" sheetId="21" r:id="rId7"/>
    <sheet name="Month_2" sheetId="45" r:id="rId8"/>
    <sheet name="Month_3" sheetId="47" r:id="rId9"/>
    <sheet name="Month_4" sheetId="48" r:id="rId10"/>
    <sheet name="Month_5" sheetId="49" r:id="rId11"/>
    <sheet name="Month_6" sheetId="50" r:id="rId12"/>
    <sheet name="Month_7" sheetId="51" r:id="rId13"/>
    <sheet name="Month_8" sheetId="52" r:id="rId14"/>
    <sheet name="Month_9" sheetId="53" r:id="rId15"/>
    <sheet name="Month_10" sheetId="54" r:id="rId16"/>
    <sheet name="Month_11" sheetId="55" r:id="rId17"/>
    <sheet name="Month_12" sheetId="56" r:id="rId18"/>
  </sheets>
  <definedNames>
    <definedName name="daterange">#REF!</definedName>
    <definedName name="evs">#REF!</definedName>
    <definedName name="month_list">#REF!</definedName>
    <definedName name="timefr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58" l="1"/>
  <c r="E8" i="58" s="1"/>
  <c r="C8" i="58"/>
  <c r="C3" i="20"/>
  <c r="AA57" i="56"/>
  <c r="Z57" i="56"/>
  <c r="Y57" i="56"/>
  <c r="X57" i="56"/>
  <c r="W57" i="56"/>
  <c r="W60" i="56" s="1"/>
  <c r="V57" i="56"/>
  <c r="U57" i="56"/>
  <c r="T57" i="56"/>
  <c r="S57" i="56"/>
  <c r="R57" i="56"/>
  <c r="Q57" i="56"/>
  <c r="P57" i="56"/>
  <c r="O57" i="56"/>
  <c r="N57" i="56"/>
  <c r="M57" i="56"/>
  <c r="L57" i="56"/>
  <c r="K57" i="56"/>
  <c r="J57" i="56"/>
  <c r="I57" i="56"/>
  <c r="I60" i="56" s="1"/>
  <c r="H57" i="56"/>
  <c r="G57" i="56"/>
  <c r="F57" i="56"/>
  <c r="AA56" i="56"/>
  <c r="Z56" i="56"/>
  <c r="Y56" i="56"/>
  <c r="X56" i="56"/>
  <c r="W56" i="56"/>
  <c r="V56" i="56"/>
  <c r="U56" i="56"/>
  <c r="T56" i="56"/>
  <c r="S56" i="56"/>
  <c r="R56" i="56"/>
  <c r="Q56" i="56"/>
  <c r="P56" i="56"/>
  <c r="O56" i="56"/>
  <c r="N56" i="56"/>
  <c r="M56" i="56"/>
  <c r="L56" i="56"/>
  <c r="K56" i="56"/>
  <c r="J56" i="56"/>
  <c r="I56" i="56"/>
  <c r="H56" i="56"/>
  <c r="G56" i="56"/>
  <c r="F56" i="56"/>
  <c r="AA55" i="56"/>
  <c r="AA58" i="56" s="1"/>
  <c r="Z55" i="56"/>
  <c r="Z58" i="56" s="1"/>
  <c r="Y55" i="56"/>
  <c r="Y58" i="56" s="1"/>
  <c r="X55" i="56"/>
  <c r="X58" i="56" s="1"/>
  <c r="W55" i="56"/>
  <c r="W58" i="56" s="1"/>
  <c r="V55" i="56"/>
  <c r="V58" i="56" s="1"/>
  <c r="U55" i="56"/>
  <c r="U58" i="56" s="1"/>
  <c r="T55" i="56"/>
  <c r="T58" i="56" s="1"/>
  <c r="S55" i="56"/>
  <c r="S58" i="56" s="1"/>
  <c r="R55" i="56"/>
  <c r="R58" i="56" s="1"/>
  <c r="Q55" i="56"/>
  <c r="P55" i="56"/>
  <c r="P58" i="56" s="1"/>
  <c r="O55" i="56"/>
  <c r="O58" i="56" s="1"/>
  <c r="N55" i="56"/>
  <c r="N58" i="56" s="1"/>
  <c r="M55" i="56"/>
  <c r="M58" i="56" s="1"/>
  <c r="L55" i="56"/>
  <c r="L58" i="56" s="1"/>
  <c r="K55" i="56"/>
  <c r="K58" i="56" s="1"/>
  <c r="J55" i="56"/>
  <c r="J58" i="56" s="1"/>
  <c r="I55" i="56"/>
  <c r="I59" i="56" s="1"/>
  <c r="H55" i="56"/>
  <c r="H58" i="56" s="1"/>
  <c r="G55" i="56"/>
  <c r="G58" i="56" s="1"/>
  <c r="F55" i="56"/>
  <c r="F59" i="56" s="1"/>
  <c r="AC54" i="56"/>
  <c r="AB54" i="56"/>
  <c r="AD54" i="56" s="1"/>
  <c r="AC53" i="56"/>
  <c r="AD53" i="56" s="1"/>
  <c r="AB53" i="56"/>
  <c r="AC52" i="56"/>
  <c r="AB52" i="56"/>
  <c r="AD52" i="56" s="1"/>
  <c r="AC51" i="56"/>
  <c r="AB51" i="56"/>
  <c r="AD51" i="56" s="1"/>
  <c r="AC50" i="56"/>
  <c r="AB50" i="56"/>
  <c r="AD50" i="56" s="1"/>
  <c r="AC49" i="56"/>
  <c r="AB49" i="56"/>
  <c r="AD49" i="56" s="1"/>
  <c r="AC48" i="56"/>
  <c r="AB48" i="56"/>
  <c r="AD48" i="56" s="1"/>
  <c r="AC47" i="56"/>
  <c r="AB47" i="56"/>
  <c r="AD47" i="56" s="1"/>
  <c r="AC46" i="56"/>
  <c r="AB46" i="56"/>
  <c r="AD46" i="56" s="1"/>
  <c r="AC45" i="56"/>
  <c r="AB45" i="56"/>
  <c r="AD45" i="56" s="1"/>
  <c r="AC44" i="56"/>
  <c r="AB44" i="56"/>
  <c r="AD44" i="56" s="1"/>
  <c r="AC43" i="56"/>
  <c r="AB43" i="56"/>
  <c r="AD43" i="56" s="1"/>
  <c r="AD42" i="56"/>
  <c r="AC42" i="56"/>
  <c r="AB42" i="56"/>
  <c r="AD41" i="56"/>
  <c r="AC41" i="56"/>
  <c r="AB41" i="56"/>
  <c r="AC40" i="56"/>
  <c r="AB40" i="56"/>
  <c r="AD40" i="56" s="1"/>
  <c r="AC39" i="56"/>
  <c r="AB39" i="56"/>
  <c r="AD39" i="56" s="1"/>
  <c r="AC38" i="56"/>
  <c r="AB38" i="56"/>
  <c r="AD38" i="56" s="1"/>
  <c r="AC37" i="56"/>
  <c r="AD37" i="56" s="1"/>
  <c r="AB37" i="56"/>
  <c r="AC36" i="56"/>
  <c r="AB36" i="56"/>
  <c r="AD36" i="56" s="1"/>
  <c r="AC35" i="56"/>
  <c r="AB35" i="56"/>
  <c r="AD35" i="56" s="1"/>
  <c r="AD34" i="56"/>
  <c r="AC34" i="56"/>
  <c r="AB34" i="56"/>
  <c r="AD33" i="56"/>
  <c r="AC33" i="56"/>
  <c r="AB33" i="56"/>
  <c r="AC32" i="56"/>
  <c r="AB32" i="56"/>
  <c r="AD32" i="56" s="1"/>
  <c r="AC31" i="56"/>
  <c r="AB31" i="56"/>
  <c r="AD31" i="56" s="1"/>
  <c r="AC30" i="56"/>
  <c r="AB30" i="56"/>
  <c r="AD30" i="56" s="1"/>
  <c r="AC29" i="56"/>
  <c r="AB29" i="56"/>
  <c r="AD29" i="56" s="1"/>
  <c r="AC28" i="56"/>
  <c r="AB28" i="56"/>
  <c r="AD28" i="56" s="1"/>
  <c r="AC27" i="56"/>
  <c r="AB27" i="56"/>
  <c r="AD27" i="56" s="1"/>
  <c r="AD26" i="56"/>
  <c r="AC26" i="56"/>
  <c r="AB26" i="56"/>
  <c r="AD25" i="56"/>
  <c r="AC25" i="56"/>
  <c r="AB25" i="56"/>
  <c r="AC24" i="56"/>
  <c r="AB24" i="56"/>
  <c r="AD24" i="56" s="1"/>
  <c r="AC23" i="56"/>
  <c r="AB23" i="56"/>
  <c r="AD23" i="56" s="1"/>
  <c r="AC22" i="56"/>
  <c r="AB22" i="56"/>
  <c r="AD22" i="56" s="1"/>
  <c r="AC21" i="56"/>
  <c r="AD21" i="56" s="1"/>
  <c r="AB21" i="56"/>
  <c r="AC20" i="56"/>
  <c r="AB20" i="56"/>
  <c r="AD20" i="56" s="1"/>
  <c r="AC19" i="56"/>
  <c r="AB19" i="56"/>
  <c r="AD19" i="56" s="1"/>
  <c r="AD18" i="56"/>
  <c r="AC18" i="56"/>
  <c r="AB18" i="56"/>
  <c r="AD17" i="56"/>
  <c r="AC17" i="56"/>
  <c r="AB17" i="56"/>
  <c r="AC16" i="56"/>
  <c r="AB16" i="56"/>
  <c r="AD16" i="56" s="1"/>
  <c r="AC15" i="56"/>
  <c r="AB15" i="56"/>
  <c r="AD15" i="56" s="1"/>
  <c r="AC14" i="56"/>
  <c r="AB14" i="56"/>
  <c r="AD14" i="56" s="1"/>
  <c r="AC13" i="56"/>
  <c r="AB13" i="56"/>
  <c r="AD13" i="56" s="1"/>
  <c r="AC12" i="56"/>
  <c r="AB12" i="56"/>
  <c r="AD12" i="56" s="1"/>
  <c r="AC11" i="56"/>
  <c r="AB11" i="56"/>
  <c r="AD11" i="56" s="1"/>
  <c r="AD10" i="56"/>
  <c r="AC10" i="56"/>
  <c r="AB10" i="56"/>
  <c r="AD9" i="56"/>
  <c r="AC9" i="56"/>
  <c r="AB9" i="56"/>
  <c r="AC8" i="56"/>
  <c r="AB8" i="56"/>
  <c r="AD8" i="56" s="1"/>
  <c r="AC7" i="56"/>
  <c r="AB7" i="56"/>
  <c r="AD7" i="56" s="1"/>
  <c r="AC6" i="56"/>
  <c r="AB6" i="56"/>
  <c r="AD6" i="56" s="1"/>
  <c r="AC5" i="56"/>
  <c r="AB5" i="56"/>
  <c r="Y58" i="55"/>
  <c r="AA57" i="55"/>
  <c r="Z57" i="55"/>
  <c r="Y57" i="55"/>
  <c r="X57" i="55"/>
  <c r="W57" i="55"/>
  <c r="W60" i="55" s="1"/>
  <c r="V57" i="55"/>
  <c r="U57" i="55"/>
  <c r="T57" i="55"/>
  <c r="S57" i="55"/>
  <c r="R57" i="55"/>
  <c r="Q57" i="55"/>
  <c r="P57" i="55"/>
  <c r="O57" i="55"/>
  <c r="N57" i="55"/>
  <c r="M57" i="55"/>
  <c r="L57" i="55"/>
  <c r="K57" i="55"/>
  <c r="J57" i="55"/>
  <c r="I57" i="55"/>
  <c r="H57" i="55"/>
  <c r="G57" i="55"/>
  <c r="F57" i="55"/>
  <c r="AA56" i="55"/>
  <c r="Z56" i="55"/>
  <c r="Y56" i="55"/>
  <c r="X56" i="55"/>
  <c r="W56" i="55"/>
  <c r="V56" i="55"/>
  <c r="U56" i="55"/>
  <c r="T56" i="55"/>
  <c r="S56" i="55"/>
  <c r="R56" i="55"/>
  <c r="Q56" i="55"/>
  <c r="P56" i="55"/>
  <c r="O56" i="55"/>
  <c r="N56" i="55"/>
  <c r="M56" i="55"/>
  <c r="L56" i="55"/>
  <c r="K56" i="55"/>
  <c r="J56" i="55"/>
  <c r="I56" i="55"/>
  <c r="H56" i="55"/>
  <c r="G56" i="55"/>
  <c r="F56" i="55"/>
  <c r="AA55" i="55"/>
  <c r="AA58" i="55" s="1"/>
  <c r="Z55" i="55"/>
  <c r="Z58" i="55" s="1"/>
  <c r="Y55" i="55"/>
  <c r="X55" i="55"/>
  <c r="X58" i="55" s="1"/>
  <c r="W55" i="55"/>
  <c r="V55" i="55"/>
  <c r="V58" i="55" s="1"/>
  <c r="U55" i="55"/>
  <c r="U58" i="55" s="1"/>
  <c r="T55" i="55"/>
  <c r="T58" i="55" s="1"/>
  <c r="S55" i="55"/>
  <c r="S58" i="55" s="1"/>
  <c r="R55" i="55"/>
  <c r="R58" i="55" s="1"/>
  <c r="Q55" i="55"/>
  <c r="Q58" i="55" s="1"/>
  <c r="P55" i="55"/>
  <c r="P58" i="55" s="1"/>
  <c r="O55" i="55"/>
  <c r="O58" i="55" s="1"/>
  <c r="N55" i="55"/>
  <c r="N58" i="55" s="1"/>
  <c r="M55" i="55"/>
  <c r="M58" i="55" s="1"/>
  <c r="L55" i="55"/>
  <c r="K55" i="55"/>
  <c r="K58" i="55" s="1"/>
  <c r="J55" i="55"/>
  <c r="I55" i="55"/>
  <c r="I59" i="55" s="1"/>
  <c r="H55" i="55"/>
  <c r="H58" i="55" s="1"/>
  <c r="G55" i="55"/>
  <c r="F55" i="55"/>
  <c r="F58" i="55" s="1"/>
  <c r="AC54" i="55"/>
  <c r="AB54" i="55"/>
  <c r="AD54" i="55" s="1"/>
  <c r="AC53" i="55"/>
  <c r="AB53" i="55"/>
  <c r="AD53" i="55" s="1"/>
  <c r="AC52" i="55"/>
  <c r="AB52" i="55"/>
  <c r="AD52" i="55" s="1"/>
  <c r="AC51" i="55"/>
  <c r="AB51" i="55"/>
  <c r="AD51" i="55" s="1"/>
  <c r="AC50" i="55"/>
  <c r="AB50" i="55"/>
  <c r="AD50" i="55" s="1"/>
  <c r="AC49" i="55"/>
  <c r="AB49" i="55"/>
  <c r="AD49" i="55" s="1"/>
  <c r="AD48" i="55"/>
  <c r="AC48" i="55"/>
  <c r="AB48" i="55"/>
  <c r="AC47" i="55"/>
  <c r="AB47" i="55"/>
  <c r="AD47" i="55" s="1"/>
  <c r="AC46" i="55"/>
  <c r="AB46" i="55"/>
  <c r="AD46" i="55" s="1"/>
  <c r="AD45" i="55"/>
  <c r="AC45" i="55"/>
  <c r="AB45" i="55"/>
  <c r="AD44" i="55"/>
  <c r="AC44" i="55"/>
  <c r="AB44" i="55"/>
  <c r="AC43" i="55"/>
  <c r="AD43" i="55" s="1"/>
  <c r="AB43" i="55"/>
  <c r="AC42" i="55"/>
  <c r="AB42" i="55"/>
  <c r="AD42" i="55" s="1"/>
  <c r="AC41" i="55"/>
  <c r="AB41" i="55"/>
  <c r="AD41" i="55" s="1"/>
  <c r="AC40" i="55"/>
  <c r="AD40" i="55" s="1"/>
  <c r="AB40" i="55"/>
  <c r="AC39" i="55"/>
  <c r="AD39" i="55" s="1"/>
  <c r="AB39" i="55"/>
  <c r="AC38" i="55"/>
  <c r="AB38" i="55"/>
  <c r="AD38" i="55" s="1"/>
  <c r="AC37" i="55"/>
  <c r="AB37" i="55"/>
  <c r="AD37" i="55" s="1"/>
  <c r="AC36" i="55"/>
  <c r="AB36" i="55"/>
  <c r="AD36" i="55" s="1"/>
  <c r="AC35" i="55"/>
  <c r="AB35" i="55"/>
  <c r="AD35" i="55" s="1"/>
  <c r="AC34" i="55"/>
  <c r="AB34" i="55"/>
  <c r="AD34" i="55" s="1"/>
  <c r="AC33" i="55"/>
  <c r="AB33" i="55"/>
  <c r="AD33" i="55" s="1"/>
  <c r="AD32" i="55"/>
  <c r="AC32" i="55"/>
  <c r="AB32" i="55"/>
  <c r="AC31" i="55"/>
  <c r="AB31" i="55"/>
  <c r="AD31" i="55" s="1"/>
  <c r="AC30" i="55"/>
  <c r="AB30" i="55"/>
  <c r="AD30" i="55" s="1"/>
  <c r="AD29" i="55"/>
  <c r="AC29" i="55"/>
  <c r="AB29" i="55"/>
  <c r="AD28" i="55"/>
  <c r="AC28" i="55"/>
  <c r="AB28" i="55"/>
  <c r="AC27" i="55"/>
  <c r="AD27" i="55" s="1"/>
  <c r="AB27" i="55"/>
  <c r="AC26" i="55"/>
  <c r="AB26" i="55"/>
  <c r="AD26" i="55" s="1"/>
  <c r="AC25" i="55"/>
  <c r="AB25" i="55"/>
  <c r="AD25" i="55" s="1"/>
  <c r="AC24" i="55"/>
  <c r="AD24" i="55" s="1"/>
  <c r="AB24" i="55"/>
  <c r="AC23" i="55"/>
  <c r="AD23" i="55" s="1"/>
  <c r="AB23" i="55"/>
  <c r="AC22" i="55"/>
  <c r="AB22" i="55"/>
  <c r="AD22" i="55" s="1"/>
  <c r="AC21" i="55"/>
  <c r="AB21" i="55"/>
  <c r="AD21" i="55" s="1"/>
  <c r="AC20" i="55"/>
  <c r="AB20" i="55"/>
  <c r="AD20" i="55" s="1"/>
  <c r="AC19" i="55"/>
  <c r="AB19" i="55"/>
  <c r="AD19" i="55" s="1"/>
  <c r="AC18" i="55"/>
  <c r="AB18" i="55"/>
  <c r="AD18" i="55" s="1"/>
  <c r="AC17" i="55"/>
  <c r="AB17" i="55"/>
  <c r="AD17" i="55" s="1"/>
  <c r="AD16" i="55"/>
  <c r="AC16" i="55"/>
  <c r="AB16" i="55"/>
  <c r="AC15" i="55"/>
  <c r="AB15" i="55"/>
  <c r="AD15" i="55" s="1"/>
  <c r="AC14" i="55"/>
  <c r="AB14" i="55"/>
  <c r="AD14" i="55" s="1"/>
  <c r="AD13" i="55"/>
  <c r="AC13" i="55"/>
  <c r="AB13" i="55"/>
  <c r="AD12" i="55"/>
  <c r="AC12" i="55"/>
  <c r="AB12" i="55"/>
  <c r="AC11" i="55"/>
  <c r="AD11" i="55" s="1"/>
  <c r="AB11" i="55"/>
  <c r="AC10" i="55"/>
  <c r="AB10" i="55"/>
  <c r="AD10" i="55" s="1"/>
  <c r="AC9" i="55"/>
  <c r="AB9" i="55"/>
  <c r="AD9" i="55" s="1"/>
  <c r="AC8" i="55"/>
  <c r="AD8" i="55" s="1"/>
  <c r="AB8" i="55"/>
  <c r="AC7" i="55"/>
  <c r="AD7" i="55" s="1"/>
  <c r="AB7" i="55"/>
  <c r="AC6" i="55"/>
  <c r="AB6" i="55"/>
  <c r="AD6" i="55" s="1"/>
  <c r="AC5" i="55"/>
  <c r="AB5" i="55"/>
  <c r="AD5" i="55" s="1"/>
  <c r="AA57" i="54"/>
  <c r="Z57" i="54"/>
  <c r="Y57" i="54"/>
  <c r="X57" i="54"/>
  <c r="W57" i="54"/>
  <c r="W60" i="54" s="1"/>
  <c r="V57" i="54"/>
  <c r="U57" i="54"/>
  <c r="T57" i="54"/>
  <c r="S57" i="54"/>
  <c r="R57" i="54"/>
  <c r="Q57" i="54"/>
  <c r="P57" i="54"/>
  <c r="O57" i="54"/>
  <c r="N57" i="54"/>
  <c r="M57" i="54"/>
  <c r="L57" i="54"/>
  <c r="L60" i="54" s="1"/>
  <c r="K57" i="54"/>
  <c r="J57" i="54"/>
  <c r="I57" i="54"/>
  <c r="I60" i="54" s="1"/>
  <c r="H57" i="54"/>
  <c r="G57" i="54"/>
  <c r="F57" i="54"/>
  <c r="AA56" i="54"/>
  <c r="Z56" i="54"/>
  <c r="Y56" i="54"/>
  <c r="X56" i="54"/>
  <c r="W56" i="54"/>
  <c r="V56" i="54"/>
  <c r="U56" i="54"/>
  <c r="T56" i="54"/>
  <c r="S56" i="54"/>
  <c r="R56" i="54"/>
  <c r="Q56" i="54"/>
  <c r="P56" i="54"/>
  <c r="O56" i="54"/>
  <c r="N56" i="54"/>
  <c r="M56" i="54"/>
  <c r="L56" i="54"/>
  <c r="K56" i="54"/>
  <c r="J56" i="54"/>
  <c r="I56" i="54"/>
  <c r="H56" i="54"/>
  <c r="G56" i="54"/>
  <c r="F56" i="54"/>
  <c r="AA55" i="54"/>
  <c r="AA58" i="54" s="1"/>
  <c r="Z55" i="54"/>
  <c r="Z58" i="54" s="1"/>
  <c r="Y55" i="54"/>
  <c r="Y58" i="54" s="1"/>
  <c r="X55" i="54"/>
  <c r="X58" i="54" s="1"/>
  <c r="W55" i="54"/>
  <c r="W58" i="54" s="1"/>
  <c r="V55" i="54"/>
  <c r="V58" i="54" s="1"/>
  <c r="U55" i="54"/>
  <c r="T55" i="54"/>
  <c r="S55" i="54"/>
  <c r="S58" i="54" s="1"/>
  <c r="R55" i="54"/>
  <c r="R58" i="54" s="1"/>
  <c r="Q55" i="54"/>
  <c r="Q58" i="54" s="1"/>
  <c r="P55" i="54"/>
  <c r="P58" i="54" s="1"/>
  <c r="O55" i="54"/>
  <c r="O58" i="54" s="1"/>
  <c r="N55" i="54"/>
  <c r="N58" i="54" s="1"/>
  <c r="M55" i="54"/>
  <c r="L55" i="54"/>
  <c r="L59" i="54" s="1"/>
  <c r="K55" i="54"/>
  <c r="K58" i="54" s="1"/>
  <c r="J55" i="54"/>
  <c r="J58" i="54" s="1"/>
  <c r="I55" i="54"/>
  <c r="I58" i="54" s="1"/>
  <c r="H55" i="54"/>
  <c r="H58" i="54" s="1"/>
  <c r="G55" i="54"/>
  <c r="G58" i="54" s="1"/>
  <c r="F55" i="54"/>
  <c r="AD54" i="54"/>
  <c r="AC54" i="54"/>
  <c r="AB54" i="54"/>
  <c r="AC53" i="54"/>
  <c r="AB53" i="54"/>
  <c r="AD53" i="54" s="1"/>
  <c r="AC52" i="54"/>
  <c r="AB52" i="54"/>
  <c r="AD52" i="54" s="1"/>
  <c r="AC51" i="54"/>
  <c r="AB51" i="54"/>
  <c r="AD51" i="54" s="1"/>
  <c r="AC50" i="54"/>
  <c r="AB50" i="54"/>
  <c r="AD50" i="54" s="1"/>
  <c r="AC49" i="54"/>
  <c r="AD49" i="54" s="1"/>
  <c r="AB49" i="54"/>
  <c r="AC48" i="54"/>
  <c r="AB48" i="54"/>
  <c r="AD48" i="54" s="1"/>
  <c r="AC47" i="54"/>
  <c r="AB47" i="54"/>
  <c r="AD47" i="54" s="1"/>
  <c r="AC46" i="54"/>
  <c r="AB46" i="54"/>
  <c r="AD46" i="54" s="1"/>
  <c r="AC45" i="54"/>
  <c r="AB45" i="54"/>
  <c r="AD45" i="54" s="1"/>
  <c r="AC44" i="54"/>
  <c r="AB44" i="54"/>
  <c r="AD44" i="54" s="1"/>
  <c r="AD43" i="54"/>
  <c r="AC43" i="54"/>
  <c r="AB43" i="54"/>
  <c r="AD42" i="54"/>
  <c r="AC42" i="54"/>
  <c r="AB42" i="54"/>
  <c r="AD41" i="54"/>
  <c r="AC41" i="54"/>
  <c r="AB41" i="54"/>
  <c r="AC40" i="54"/>
  <c r="AB40" i="54"/>
  <c r="AD40" i="54" s="1"/>
  <c r="AC39" i="54"/>
  <c r="AB39" i="54"/>
  <c r="AD39" i="54" s="1"/>
  <c r="AD38" i="54"/>
  <c r="AC38" i="54"/>
  <c r="AB38" i="54"/>
  <c r="AC37" i="54"/>
  <c r="AB37" i="54"/>
  <c r="AD37" i="54" s="1"/>
  <c r="AC36" i="54"/>
  <c r="AB36" i="54"/>
  <c r="AD36" i="54" s="1"/>
  <c r="AC35" i="54"/>
  <c r="AB35" i="54"/>
  <c r="AD35" i="54" s="1"/>
  <c r="AC34" i="54"/>
  <c r="AB34" i="54"/>
  <c r="AD34" i="54" s="1"/>
  <c r="AC33" i="54"/>
  <c r="AB33" i="54"/>
  <c r="AD33" i="54" s="1"/>
  <c r="AC32" i="54"/>
  <c r="AB32" i="54"/>
  <c r="AD32" i="54" s="1"/>
  <c r="AC31" i="54"/>
  <c r="AB31" i="54"/>
  <c r="AD31" i="54" s="1"/>
  <c r="AC30" i="54"/>
  <c r="AB30" i="54"/>
  <c r="AD30" i="54" s="1"/>
  <c r="AC29" i="54"/>
  <c r="AB29" i="54"/>
  <c r="AD29" i="54" s="1"/>
  <c r="AC28" i="54"/>
  <c r="AB28" i="54"/>
  <c r="AD28" i="54" s="1"/>
  <c r="AD27" i="54"/>
  <c r="AC27" i="54"/>
  <c r="AB27" i="54"/>
  <c r="AD26" i="54"/>
  <c r="AC26" i="54"/>
  <c r="AB26" i="54"/>
  <c r="AD25" i="54"/>
  <c r="AC25" i="54"/>
  <c r="AB25" i="54"/>
  <c r="AC24" i="54"/>
  <c r="AB24" i="54"/>
  <c r="AD24" i="54" s="1"/>
  <c r="AC23" i="54"/>
  <c r="AB23" i="54"/>
  <c r="AD23" i="54" s="1"/>
  <c r="AD22" i="54"/>
  <c r="AC22" i="54"/>
  <c r="AB22" i="54"/>
  <c r="AC21" i="54"/>
  <c r="AB21" i="54"/>
  <c r="AD21" i="54" s="1"/>
  <c r="AC20" i="54"/>
  <c r="AB20" i="54"/>
  <c r="AD20" i="54" s="1"/>
  <c r="AC19" i="54"/>
  <c r="AB19" i="54"/>
  <c r="AD19" i="54" s="1"/>
  <c r="AC18" i="54"/>
  <c r="AB18" i="54"/>
  <c r="AD18" i="54" s="1"/>
  <c r="AC17" i="54"/>
  <c r="AB17" i="54"/>
  <c r="AD17" i="54" s="1"/>
  <c r="AC16" i="54"/>
  <c r="AB16" i="54"/>
  <c r="AD16" i="54" s="1"/>
  <c r="AC15" i="54"/>
  <c r="AB15" i="54"/>
  <c r="AD15" i="54" s="1"/>
  <c r="AC14" i="54"/>
  <c r="AB14" i="54"/>
  <c r="AD14" i="54" s="1"/>
  <c r="AC13" i="54"/>
  <c r="AB13" i="54"/>
  <c r="AD13" i="54" s="1"/>
  <c r="AC12" i="54"/>
  <c r="AB12" i="54"/>
  <c r="AD12" i="54" s="1"/>
  <c r="AD11" i="54"/>
  <c r="AC11" i="54"/>
  <c r="AB11" i="54"/>
  <c r="AD10" i="54"/>
  <c r="AC10" i="54"/>
  <c r="AB10" i="54"/>
  <c r="AD9" i="54"/>
  <c r="AC9" i="54"/>
  <c r="AB9" i="54"/>
  <c r="AC8" i="54"/>
  <c r="AB8" i="54"/>
  <c r="AD8" i="54" s="1"/>
  <c r="AC7" i="54"/>
  <c r="AB7" i="54"/>
  <c r="AD7" i="54" s="1"/>
  <c r="AD6" i="54"/>
  <c r="AC6" i="54"/>
  <c r="AB6" i="54"/>
  <c r="AC5" i="54"/>
  <c r="AB5" i="54"/>
  <c r="AA57" i="53"/>
  <c r="Z57" i="53"/>
  <c r="Y57" i="53"/>
  <c r="X57" i="53"/>
  <c r="W57" i="53"/>
  <c r="W60" i="53" s="1"/>
  <c r="V57" i="53"/>
  <c r="U57" i="53"/>
  <c r="T57" i="53"/>
  <c r="S57" i="53"/>
  <c r="R57" i="53"/>
  <c r="Q57" i="53"/>
  <c r="P57" i="53"/>
  <c r="O57" i="53"/>
  <c r="N57" i="53"/>
  <c r="M57" i="53"/>
  <c r="L57" i="53"/>
  <c r="K57" i="53"/>
  <c r="J57" i="53"/>
  <c r="I57" i="53"/>
  <c r="H57" i="53"/>
  <c r="G57" i="53"/>
  <c r="F57" i="53"/>
  <c r="AA56" i="53"/>
  <c r="Z56" i="53"/>
  <c r="Y56" i="53"/>
  <c r="X56" i="53"/>
  <c r="W56" i="53"/>
  <c r="V56" i="53"/>
  <c r="U56" i="53"/>
  <c r="T56" i="53"/>
  <c r="S56" i="53"/>
  <c r="R56" i="53"/>
  <c r="Q56" i="53"/>
  <c r="P56" i="53"/>
  <c r="O56" i="53"/>
  <c r="N56" i="53"/>
  <c r="M56" i="53"/>
  <c r="L56" i="53"/>
  <c r="K56" i="53"/>
  <c r="J56" i="53"/>
  <c r="I56" i="53"/>
  <c r="H56" i="53"/>
  <c r="G56" i="53"/>
  <c r="F56" i="53"/>
  <c r="AA55" i="53"/>
  <c r="AA58" i="53" s="1"/>
  <c r="Z55" i="53"/>
  <c r="Z58" i="53" s="1"/>
  <c r="Y55" i="53"/>
  <c r="Y58" i="53" s="1"/>
  <c r="X55" i="53"/>
  <c r="X58" i="53" s="1"/>
  <c r="W55" i="53"/>
  <c r="W58" i="53" s="1"/>
  <c r="V55" i="53"/>
  <c r="V58" i="53" s="1"/>
  <c r="U55" i="53"/>
  <c r="T55" i="53"/>
  <c r="T58" i="53" s="1"/>
  <c r="S55" i="53"/>
  <c r="R55" i="53"/>
  <c r="Q55" i="53"/>
  <c r="Q58" i="53" s="1"/>
  <c r="P55" i="53"/>
  <c r="P58" i="53" s="1"/>
  <c r="O55" i="53"/>
  <c r="O58" i="53" s="1"/>
  <c r="N55" i="53"/>
  <c r="N58" i="53" s="1"/>
  <c r="M55" i="53"/>
  <c r="L55" i="53"/>
  <c r="L58" i="53" s="1"/>
  <c r="K55" i="53"/>
  <c r="J55" i="53"/>
  <c r="I55" i="53"/>
  <c r="I58" i="53" s="1"/>
  <c r="H55" i="53"/>
  <c r="H58" i="53" s="1"/>
  <c r="G55" i="53"/>
  <c r="G58" i="53" s="1"/>
  <c r="F55" i="53"/>
  <c r="AB55" i="53" s="1"/>
  <c r="AC54" i="53"/>
  <c r="AD54" i="53" s="1"/>
  <c r="AB54" i="53"/>
  <c r="AC53" i="53"/>
  <c r="AB53" i="53"/>
  <c r="AD53" i="53" s="1"/>
  <c r="AC52" i="53"/>
  <c r="AB52" i="53"/>
  <c r="AD52" i="53" s="1"/>
  <c r="AC51" i="53"/>
  <c r="AB51" i="53"/>
  <c r="AD51" i="53" s="1"/>
  <c r="AC50" i="53"/>
  <c r="AB50" i="53"/>
  <c r="AD50" i="53" s="1"/>
  <c r="AC49" i="53"/>
  <c r="AB49" i="53"/>
  <c r="AD49" i="53" s="1"/>
  <c r="AC48" i="53"/>
  <c r="AB48" i="53"/>
  <c r="AD48" i="53" s="1"/>
  <c r="AD47" i="53"/>
  <c r="AC47" i="53"/>
  <c r="AB47" i="53"/>
  <c r="AC46" i="53"/>
  <c r="AB46" i="53"/>
  <c r="AD46" i="53" s="1"/>
  <c r="AC45" i="53"/>
  <c r="AB45" i="53"/>
  <c r="AD45" i="53" s="1"/>
  <c r="AC44" i="53"/>
  <c r="AB44" i="53"/>
  <c r="AD44" i="53" s="1"/>
  <c r="AD43" i="53"/>
  <c r="AC43" i="53"/>
  <c r="AB43" i="53"/>
  <c r="AD42" i="53"/>
  <c r="AC42" i="53"/>
  <c r="AB42" i="53"/>
  <c r="AD41" i="53"/>
  <c r="AC41" i="53"/>
  <c r="AB41" i="53"/>
  <c r="AC40" i="53"/>
  <c r="AB40" i="53"/>
  <c r="AD40" i="53" s="1"/>
  <c r="AD39" i="53"/>
  <c r="AC39" i="53"/>
  <c r="AB39" i="53"/>
  <c r="AC38" i="53"/>
  <c r="AD38" i="53" s="1"/>
  <c r="AB38" i="53"/>
  <c r="AC37" i="53"/>
  <c r="AB37" i="53"/>
  <c r="AD37" i="53" s="1"/>
  <c r="AC36" i="53"/>
  <c r="AB36" i="53"/>
  <c r="AD36" i="53" s="1"/>
  <c r="AC35" i="53"/>
  <c r="AB35" i="53"/>
  <c r="AD35" i="53" s="1"/>
  <c r="AC34" i="53"/>
  <c r="AB34" i="53"/>
  <c r="AD34" i="53" s="1"/>
  <c r="AC33" i="53"/>
  <c r="AB33" i="53"/>
  <c r="AD33" i="53" s="1"/>
  <c r="AC32" i="53"/>
  <c r="AB32" i="53"/>
  <c r="AD32" i="53" s="1"/>
  <c r="AD31" i="53"/>
  <c r="AC31" i="53"/>
  <c r="AB31" i="53"/>
  <c r="AC30" i="53"/>
  <c r="AB30" i="53"/>
  <c r="AD30" i="53" s="1"/>
  <c r="AC29" i="53"/>
  <c r="AB29" i="53"/>
  <c r="AD29" i="53" s="1"/>
  <c r="AC28" i="53"/>
  <c r="AB28" i="53"/>
  <c r="AD28" i="53" s="1"/>
  <c r="AD27" i="53"/>
  <c r="AC27" i="53"/>
  <c r="AB27" i="53"/>
  <c r="AD26" i="53"/>
  <c r="AC26" i="53"/>
  <c r="AB26" i="53"/>
  <c r="AD25" i="53"/>
  <c r="AC25" i="53"/>
  <c r="AB25" i="53"/>
  <c r="AC24" i="53"/>
  <c r="AB24" i="53"/>
  <c r="AD24" i="53" s="1"/>
  <c r="AD23" i="53"/>
  <c r="AC23" i="53"/>
  <c r="AB23" i="53"/>
  <c r="AC22" i="53"/>
  <c r="AD22" i="53" s="1"/>
  <c r="AB22" i="53"/>
  <c r="AC21" i="53"/>
  <c r="AB21" i="53"/>
  <c r="AD21" i="53" s="1"/>
  <c r="AC20" i="53"/>
  <c r="AB20" i="53"/>
  <c r="AD20" i="53" s="1"/>
  <c r="AC19" i="53"/>
  <c r="AB19" i="53"/>
  <c r="AD19" i="53" s="1"/>
  <c r="AC18" i="53"/>
  <c r="AB18" i="53"/>
  <c r="AD18" i="53" s="1"/>
  <c r="AC17" i="53"/>
  <c r="AB17" i="53"/>
  <c r="AD17" i="53" s="1"/>
  <c r="AC16" i="53"/>
  <c r="AB16" i="53"/>
  <c r="AD16" i="53" s="1"/>
  <c r="AD15" i="53"/>
  <c r="AC15" i="53"/>
  <c r="AB15" i="53"/>
  <c r="AC14" i="53"/>
  <c r="AB14" i="53"/>
  <c r="AD14" i="53" s="1"/>
  <c r="AC13" i="53"/>
  <c r="AB13" i="53"/>
  <c r="AD13" i="53" s="1"/>
  <c r="AC12" i="53"/>
  <c r="AB12" i="53"/>
  <c r="AD12" i="53" s="1"/>
  <c r="AD11" i="53"/>
  <c r="AC11" i="53"/>
  <c r="AB11" i="53"/>
  <c r="AD10" i="53"/>
  <c r="AC10" i="53"/>
  <c r="AB10" i="53"/>
  <c r="AD9" i="53"/>
  <c r="AC9" i="53"/>
  <c r="AB9" i="53"/>
  <c r="AC8" i="53"/>
  <c r="AB8" i="53"/>
  <c r="AD8" i="53" s="1"/>
  <c r="AD7" i="53"/>
  <c r="AC7" i="53"/>
  <c r="AB7" i="53"/>
  <c r="AC6" i="53"/>
  <c r="AD6" i="53" s="1"/>
  <c r="AB6" i="53"/>
  <c r="AC5" i="53"/>
  <c r="AB5" i="53"/>
  <c r="AA57" i="52"/>
  <c r="Z57" i="52"/>
  <c r="Y57" i="52"/>
  <c r="X57" i="52"/>
  <c r="W57" i="52"/>
  <c r="W60" i="52" s="1"/>
  <c r="V57" i="52"/>
  <c r="U57" i="52"/>
  <c r="T57" i="52"/>
  <c r="S57" i="52"/>
  <c r="R57" i="52"/>
  <c r="Q57" i="52"/>
  <c r="P57" i="52"/>
  <c r="O57" i="52"/>
  <c r="N57" i="52"/>
  <c r="M57" i="52"/>
  <c r="M58" i="52" s="1"/>
  <c r="L57" i="52"/>
  <c r="L60" i="52" s="1"/>
  <c r="K57" i="52"/>
  <c r="J57" i="52"/>
  <c r="I57" i="52"/>
  <c r="I60" i="52" s="1"/>
  <c r="H57" i="52"/>
  <c r="G57" i="52"/>
  <c r="F57" i="52"/>
  <c r="AA56" i="52"/>
  <c r="Z56" i="52"/>
  <c r="Y56" i="52"/>
  <c r="X56" i="52"/>
  <c r="W56" i="52"/>
  <c r="V56" i="52"/>
  <c r="U56" i="52"/>
  <c r="T56" i="52"/>
  <c r="S56" i="52"/>
  <c r="R56" i="52"/>
  <c r="Q56" i="52"/>
  <c r="P56" i="52"/>
  <c r="O56" i="52"/>
  <c r="N56" i="52"/>
  <c r="M56" i="52"/>
  <c r="L56" i="52"/>
  <c r="K56" i="52"/>
  <c r="J56" i="52"/>
  <c r="I56" i="52"/>
  <c r="H56" i="52"/>
  <c r="G56" i="52"/>
  <c r="F56" i="52"/>
  <c r="AA55" i="52"/>
  <c r="AA58" i="52" s="1"/>
  <c r="Z55" i="52"/>
  <c r="Z58" i="52" s="1"/>
  <c r="Y55" i="52"/>
  <c r="Y58" i="52" s="1"/>
  <c r="X55" i="52"/>
  <c r="X58" i="52" s="1"/>
  <c r="W55" i="52"/>
  <c r="W58" i="52" s="1"/>
  <c r="V55" i="52"/>
  <c r="U55" i="52"/>
  <c r="T55" i="52"/>
  <c r="S55" i="52"/>
  <c r="S58" i="52" s="1"/>
  <c r="R55" i="52"/>
  <c r="R58" i="52" s="1"/>
  <c r="Q55" i="52"/>
  <c r="Q58" i="52" s="1"/>
  <c r="P55" i="52"/>
  <c r="P58" i="52" s="1"/>
  <c r="O55" i="52"/>
  <c r="O58" i="52" s="1"/>
  <c r="N55" i="52"/>
  <c r="M55" i="52"/>
  <c r="L55" i="52"/>
  <c r="K55" i="52"/>
  <c r="K58" i="52" s="1"/>
  <c r="J55" i="52"/>
  <c r="J58" i="52" s="1"/>
  <c r="I55" i="52"/>
  <c r="I58" i="52" s="1"/>
  <c r="H55" i="52"/>
  <c r="H58" i="52" s="1"/>
  <c r="G55" i="52"/>
  <c r="G58" i="52" s="1"/>
  <c r="F55" i="52"/>
  <c r="AD54" i="52"/>
  <c r="AC54" i="52"/>
  <c r="AB54" i="52"/>
  <c r="AC53" i="52"/>
  <c r="AD53" i="52" s="1"/>
  <c r="AB53" i="52"/>
  <c r="AC52" i="52"/>
  <c r="AB52" i="52"/>
  <c r="AD52" i="52" s="1"/>
  <c r="AC51" i="52"/>
  <c r="AB51" i="52"/>
  <c r="AD51" i="52" s="1"/>
  <c r="AC50" i="52"/>
  <c r="AB50" i="52"/>
  <c r="AD50" i="52" s="1"/>
  <c r="AC49" i="52"/>
  <c r="AB49" i="52"/>
  <c r="AD49" i="52" s="1"/>
  <c r="AC48" i="52"/>
  <c r="AB48" i="52"/>
  <c r="AD48" i="52" s="1"/>
  <c r="AC47" i="52"/>
  <c r="AB47" i="52"/>
  <c r="AD47" i="52" s="1"/>
  <c r="AC46" i="52"/>
  <c r="AB46" i="52"/>
  <c r="AD46" i="52" s="1"/>
  <c r="AC45" i="52"/>
  <c r="AB45" i="52"/>
  <c r="AD45" i="52" s="1"/>
  <c r="AC44" i="52"/>
  <c r="AB44" i="52"/>
  <c r="AD44" i="52" s="1"/>
  <c r="AC43" i="52"/>
  <c r="AB43" i="52"/>
  <c r="AD43" i="52" s="1"/>
  <c r="AD42" i="52"/>
  <c r="AC42" i="52"/>
  <c r="AB42" i="52"/>
  <c r="AD41" i="52"/>
  <c r="AC41" i="52"/>
  <c r="AB41" i="52"/>
  <c r="AC40" i="52"/>
  <c r="AB40" i="52"/>
  <c r="AD40" i="52" s="1"/>
  <c r="AC39" i="52"/>
  <c r="AB39" i="52"/>
  <c r="AD39" i="52" s="1"/>
  <c r="AD38" i="52"/>
  <c r="AC38" i="52"/>
  <c r="AB38" i="52"/>
  <c r="AC37" i="52"/>
  <c r="AD37" i="52" s="1"/>
  <c r="AB37" i="52"/>
  <c r="AC36" i="52"/>
  <c r="AB36" i="52"/>
  <c r="AD36" i="52" s="1"/>
  <c r="AC35" i="52"/>
  <c r="AB35" i="52"/>
  <c r="AD35" i="52" s="1"/>
  <c r="AD34" i="52"/>
  <c r="AC34" i="52"/>
  <c r="AB34" i="52"/>
  <c r="AC33" i="52"/>
  <c r="AD33" i="52" s="1"/>
  <c r="AB33" i="52"/>
  <c r="AC32" i="52"/>
  <c r="AB32" i="52"/>
  <c r="AD32" i="52" s="1"/>
  <c r="AC31" i="52"/>
  <c r="AB31" i="52"/>
  <c r="AD31" i="52" s="1"/>
  <c r="AC30" i="52"/>
  <c r="AB30" i="52"/>
  <c r="AD30" i="52" s="1"/>
  <c r="AC29" i="52"/>
  <c r="AB29" i="52"/>
  <c r="AD29" i="52" s="1"/>
  <c r="AC28" i="52"/>
  <c r="AB28" i="52"/>
  <c r="AD28" i="52" s="1"/>
  <c r="AC27" i="52"/>
  <c r="AB27" i="52"/>
  <c r="AD27" i="52" s="1"/>
  <c r="AD26" i="52"/>
  <c r="AC26" i="52"/>
  <c r="AB26" i="52"/>
  <c r="AD25" i="52"/>
  <c r="AC25" i="52"/>
  <c r="AB25" i="52"/>
  <c r="AC24" i="52"/>
  <c r="AB24" i="52"/>
  <c r="AD24" i="52" s="1"/>
  <c r="AC23" i="52"/>
  <c r="AB23" i="52"/>
  <c r="AD23" i="52" s="1"/>
  <c r="AD22" i="52"/>
  <c r="AC22" i="52"/>
  <c r="AB22" i="52"/>
  <c r="AC21" i="52"/>
  <c r="AD21" i="52" s="1"/>
  <c r="AB21" i="52"/>
  <c r="AC20" i="52"/>
  <c r="AB20" i="52"/>
  <c r="AD20" i="52" s="1"/>
  <c r="AC19" i="52"/>
  <c r="AB19" i="52"/>
  <c r="AD19" i="52" s="1"/>
  <c r="AD18" i="52"/>
  <c r="AC18" i="52"/>
  <c r="AB18" i="52"/>
  <c r="AC17" i="52"/>
  <c r="AD17" i="52" s="1"/>
  <c r="AB17" i="52"/>
  <c r="AC16" i="52"/>
  <c r="AB16" i="52"/>
  <c r="AD16" i="52" s="1"/>
  <c r="AC15" i="52"/>
  <c r="AB15" i="52"/>
  <c r="AD15" i="52" s="1"/>
  <c r="AC14" i="52"/>
  <c r="AB14" i="52"/>
  <c r="AD14" i="52" s="1"/>
  <c r="AC13" i="52"/>
  <c r="AB13" i="52"/>
  <c r="AD13" i="52" s="1"/>
  <c r="AC12" i="52"/>
  <c r="AB12" i="52"/>
  <c r="AD12" i="52" s="1"/>
  <c r="AC11" i="52"/>
  <c r="AB11" i="52"/>
  <c r="AD11" i="52" s="1"/>
  <c r="AD10" i="52"/>
  <c r="AC10" i="52"/>
  <c r="AB10" i="52"/>
  <c r="AD9" i="52"/>
  <c r="AC9" i="52"/>
  <c r="AB9" i="52"/>
  <c r="AC8" i="52"/>
  <c r="AB8" i="52"/>
  <c r="AD8" i="52" s="1"/>
  <c r="AC7" i="52"/>
  <c r="AB7" i="52"/>
  <c r="AD7" i="52" s="1"/>
  <c r="AD6" i="52"/>
  <c r="AC6" i="52"/>
  <c r="AB6" i="52"/>
  <c r="AC5" i="52"/>
  <c r="AB5" i="52"/>
  <c r="AA57" i="51"/>
  <c r="Z57" i="51"/>
  <c r="Y57" i="51"/>
  <c r="X57" i="51"/>
  <c r="W57" i="51"/>
  <c r="V57" i="51"/>
  <c r="U57" i="51"/>
  <c r="T57" i="51"/>
  <c r="S57" i="51"/>
  <c r="R57" i="51"/>
  <c r="Q57" i="51"/>
  <c r="P57" i="51"/>
  <c r="O57" i="51"/>
  <c r="N57" i="51"/>
  <c r="M57" i="51"/>
  <c r="L57" i="51"/>
  <c r="L60" i="51" s="1"/>
  <c r="K57" i="51"/>
  <c r="J57" i="51"/>
  <c r="I57" i="51"/>
  <c r="I60" i="51" s="1"/>
  <c r="H57" i="51"/>
  <c r="G57" i="51"/>
  <c r="F57" i="51"/>
  <c r="AA56" i="51"/>
  <c r="Z56" i="51"/>
  <c r="Y56" i="51"/>
  <c r="X56" i="51"/>
  <c r="W56" i="51"/>
  <c r="V56" i="51"/>
  <c r="U56" i="51"/>
  <c r="T56" i="51"/>
  <c r="S56" i="51"/>
  <c r="R56" i="51"/>
  <c r="Q56" i="51"/>
  <c r="P56" i="51"/>
  <c r="O56" i="51"/>
  <c r="N56" i="51"/>
  <c r="M56" i="51"/>
  <c r="L56" i="51"/>
  <c r="K56" i="51"/>
  <c r="J56" i="51"/>
  <c r="I56" i="51"/>
  <c r="H56" i="51"/>
  <c r="G56" i="51"/>
  <c r="F56" i="51"/>
  <c r="AA55" i="51"/>
  <c r="AA58" i="51" s="1"/>
  <c r="Z55" i="51"/>
  <c r="Z58" i="51" s="1"/>
  <c r="Y55" i="51"/>
  <c r="X55" i="51"/>
  <c r="X58" i="51" s="1"/>
  <c r="W55" i="51"/>
  <c r="V55" i="51"/>
  <c r="V58" i="51" s="1"/>
  <c r="U55" i="51"/>
  <c r="U58" i="51" s="1"/>
  <c r="T55" i="51"/>
  <c r="S55" i="51"/>
  <c r="S58" i="51" s="1"/>
  <c r="R55" i="51"/>
  <c r="Q55" i="51"/>
  <c r="P55" i="51"/>
  <c r="P58" i="51" s="1"/>
  <c r="O55" i="51"/>
  <c r="N55" i="51"/>
  <c r="N58" i="51" s="1"/>
  <c r="M55" i="51"/>
  <c r="M58" i="51" s="1"/>
  <c r="L55" i="51"/>
  <c r="L58" i="51" s="1"/>
  <c r="K55" i="51"/>
  <c r="K58" i="51" s="1"/>
  <c r="J55" i="51"/>
  <c r="I55" i="51"/>
  <c r="H55" i="51"/>
  <c r="H58" i="51" s="1"/>
  <c r="G55" i="51"/>
  <c r="F55" i="51"/>
  <c r="AC54" i="51"/>
  <c r="AB54" i="51"/>
  <c r="AD54" i="51" s="1"/>
  <c r="AC53" i="51"/>
  <c r="AB53" i="51"/>
  <c r="AD53" i="51" s="1"/>
  <c r="AC52" i="51"/>
  <c r="AB52" i="51"/>
  <c r="AD52" i="51" s="1"/>
  <c r="AC51" i="51"/>
  <c r="AB51" i="51"/>
  <c r="AD51" i="51" s="1"/>
  <c r="AC50" i="51"/>
  <c r="AB50" i="51"/>
  <c r="AD50" i="51" s="1"/>
  <c r="AC49" i="51"/>
  <c r="AB49" i="51"/>
  <c r="AD49" i="51" s="1"/>
  <c r="AC48" i="51"/>
  <c r="AB48" i="51"/>
  <c r="AD48" i="51" s="1"/>
  <c r="AC47" i="51"/>
  <c r="AB47" i="51"/>
  <c r="AD47" i="51" s="1"/>
  <c r="AC46" i="51"/>
  <c r="AB46" i="51"/>
  <c r="AD46" i="51" s="1"/>
  <c r="AC45" i="51"/>
  <c r="AB45" i="51"/>
  <c r="AD45" i="51" s="1"/>
  <c r="AD44" i="51"/>
  <c r="AC44" i="51"/>
  <c r="AB44" i="51"/>
  <c r="AD43" i="51"/>
  <c r="AC43" i="51"/>
  <c r="AB43" i="51"/>
  <c r="AD42" i="51"/>
  <c r="AC42" i="51"/>
  <c r="AB42" i="51"/>
  <c r="AD41" i="51"/>
  <c r="AC41" i="51"/>
  <c r="AB41" i="51"/>
  <c r="AC40" i="51"/>
  <c r="AB40" i="51"/>
  <c r="AD40" i="51" s="1"/>
  <c r="AC39" i="51"/>
  <c r="AB39" i="51"/>
  <c r="AD39" i="51" s="1"/>
  <c r="AC38" i="51"/>
  <c r="AB38" i="51"/>
  <c r="AD38" i="51" s="1"/>
  <c r="AC37" i="51"/>
  <c r="AB37" i="51"/>
  <c r="AD37" i="51" s="1"/>
  <c r="AC36" i="51"/>
  <c r="AB36" i="51"/>
  <c r="AD36" i="51" s="1"/>
  <c r="AC35" i="51"/>
  <c r="AB35" i="51"/>
  <c r="AD35" i="51" s="1"/>
  <c r="AC34" i="51"/>
  <c r="AB34" i="51"/>
  <c r="AD34" i="51" s="1"/>
  <c r="AC33" i="51"/>
  <c r="AB33" i="51"/>
  <c r="AD33" i="51" s="1"/>
  <c r="AC32" i="51"/>
  <c r="AB32" i="51"/>
  <c r="AD32" i="51" s="1"/>
  <c r="AC31" i="51"/>
  <c r="AB31" i="51"/>
  <c r="AD31" i="51" s="1"/>
  <c r="AC30" i="51"/>
  <c r="AB30" i="51"/>
  <c r="AD30" i="51" s="1"/>
  <c r="AC29" i="51"/>
  <c r="AB29" i="51"/>
  <c r="AD29" i="51" s="1"/>
  <c r="AD28" i="51"/>
  <c r="AC28" i="51"/>
  <c r="AB28" i="51"/>
  <c r="AD27" i="51"/>
  <c r="AC27" i="51"/>
  <c r="AB27" i="51"/>
  <c r="AD26" i="51"/>
  <c r="AC26" i="51"/>
  <c r="AB26" i="51"/>
  <c r="AD25" i="51"/>
  <c r="AC25" i="51"/>
  <c r="AB25" i="51"/>
  <c r="AC24" i="51"/>
  <c r="AB24" i="51"/>
  <c r="AD24" i="51" s="1"/>
  <c r="AC23" i="51"/>
  <c r="AB23" i="51"/>
  <c r="AD23" i="51" s="1"/>
  <c r="AC22" i="51"/>
  <c r="AB22" i="51"/>
  <c r="AD22" i="51" s="1"/>
  <c r="AC21" i="51"/>
  <c r="AD21" i="51" s="1"/>
  <c r="AB21" i="51"/>
  <c r="AC20" i="51"/>
  <c r="AB20" i="51"/>
  <c r="AD20" i="51" s="1"/>
  <c r="AC19" i="51"/>
  <c r="AB19" i="51"/>
  <c r="AD19" i="51" s="1"/>
  <c r="AC18" i="51"/>
  <c r="AB18" i="51"/>
  <c r="AD18" i="51" s="1"/>
  <c r="AC17" i="51"/>
  <c r="AB17" i="51"/>
  <c r="AD17" i="51" s="1"/>
  <c r="AC16" i="51"/>
  <c r="AB16" i="51"/>
  <c r="AD16" i="51" s="1"/>
  <c r="AC15" i="51"/>
  <c r="AB15" i="51"/>
  <c r="AD15" i="51" s="1"/>
  <c r="AC14" i="51"/>
  <c r="AB14" i="51"/>
  <c r="AD14" i="51" s="1"/>
  <c r="AC13" i="51"/>
  <c r="AB13" i="51"/>
  <c r="AD13" i="51" s="1"/>
  <c r="AD12" i="51"/>
  <c r="AC12" i="51"/>
  <c r="AB12" i="51"/>
  <c r="AD11" i="51"/>
  <c r="AC11" i="51"/>
  <c r="AB11" i="51"/>
  <c r="AD10" i="51"/>
  <c r="AC10" i="51"/>
  <c r="AB10" i="51"/>
  <c r="AD9" i="51"/>
  <c r="AC9" i="51"/>
  <c r="AB9" i="51"/>
  <c r="AC8" i="51"/>
  <c r="AB8" i="51"/>
  <c r="AD8" i="51" s="1"/>
  <c r="AC7" i="51"/>
  <c r="AB7" i="51"/>
  <c r="AD7" i="51" s="1"/>
  <c r="AC6" i="51"/>
  <c r="AD6" i="51" s="1"/>
  <c r="AB6" i="51"/>
  <c r="AC5" i="51"/>
  <c r="AB5" i="51"/>
  <c r="AA57" i="50"/>
  <c r="Z57" i="50"/>
  <c r="Y57" i="50"/>
  <c r="X57" i="50"/>
  <c r="W57" i="50"/>
  <c r="V57" i="50"/>
  <c r="U57" i="50"/>
  <c r="T57" i="50"/>
  <c r="S57" i="50"/>
  <c r="R57" i="50"/>
  <c r="Q57" i="50"/>
  <c r="P57" i="50"/>
  <c r="P60" i="50" s="1"/>
  <c r="O57" i="50"/>
  <c r="N57" i="50"/>
  <c r="M57" i="50"/>
  <c r="L57" i="50"/>
  <c r="L60" i="50" s="1"/>
  <c r="K57" i="50"/>
  <c r="J57" i="50"/>
  <c r="I57" i="50"/>
  <c r="I60" i="50" s="1"/>
  <c r="H57" i="50"/>
  <c r="G57" i="50"/>
  <c r="F57" i="50"/>
  <c r="AA56" i="50"/>
  <c r="Z56" i="50"/>
  <c r="Y56" i="50"/>
  <c r="X56" i="50"/>
  <c r="W56" i="50"/>
  <c r="V56" i="50"/>
  <c r="U56" i="50"/>
  <c r="T56" i="50"/>
  <c r="S56" i="50"/>
  <c r="R56" i="50"/>
  <c r="Q56" i="50"/>
  <c r="P56" i="50"/>
  <c r="O56" i="50"/>
  <c r="N56" i="50"/>
  <c r="M56" i="50"/>
  <c r="L56" i="50"/>
  <c r="K56" i="50"/>
  <c r="J56" i="50"/>
  <c r="I56" i="50"/>
  <c r="H56" i="50"/>
  <c r="G56" i="50"/>
  <c r="F56" i="50"/>
  <c r="AB56" i="50" s="1"/>
  <c r="AA55" i="50"/>
  <c r="Z55" i="50"/>
  <c r="Z58" i="50" s="1"/>
  <c r="Y55" i="50"/>
  <c r="X55" i="50"/>
  <c r="W55" i="50"/>
  <c r="W58" i="50" s="1"/>
  <c r="V55" i="50"/>
  <c r="V58" i="50" s="1"/>
  <c r="U55" i="50"/>
  <c r="U58" i="50" s="1"/>
  <c r="T55" i="50"/>
  <c r="T58" i="50" s="1"/>
  <c r="S55" i="50"/>
  <c r="R55" i="50"/>
  <c r="R58" i="50" s="1"/>
  <c r="Q55" i="50"/>
  <c r="P55" i="50"/>
  <c r="O55" i="50"/>
  <c r="O58" i="50" s="1"/>
  <c r="N55" i="50"/>
  <c r="N58" i="50" s="1"/>
  <c r="M55" i="50"/>
  <c r="M58" i="50" s="1"/>
  <c r="L55" i="50"/>
  <c r="L59" i="50" s="1"/>
  <c r="L61" i="50" s="1"/>
  <c r="K55" i="50"/>
  <c r="J55" i="50"/>
  <c r="J58" i="50" s="1"/>
  <c r="I55" i="50"/>
  <c r="H55" i="50"/>
  <c r="G55" i="50"/>
  <c r="G58" i="50" s="1"/>
  <c r="F55" i="50"/>
  <c r="AC54" i="50"/>
  <c r="AD54" i="50" s="1"/>
  <c r="AB54" i="50"/>
  <c r="AC53" i="50"/>
  <c r="AD53" i="50" s="1"/>
  <c r="AB53" i="50"/>
  <c r="AC52" i="50"/>
  <c r="AB52" i="50"/>
  <c r="AD52" i="50" s="1"/>
  <c r="AC51" i="50"/>
  <c r="AB51" i="50"/>
  <c r="AD51" i="50" s="1"/>
  <c r="AC50" i="50"/>
  <c r="AB50" i="50"/>
  <c r="AD50" i="50" s="1"/>
  <c r="AC49" i="50"/>
  <c r="AB49" i="50"/>
  <c r="AD49" i="50" s="1"/>
  <c r="AC48" i="50"/>
  <c r="AB48" i="50"/>
  <c r="AD48" i="50" s="1"/>
  <c r="AC47" i="50"/>
  <c r="AB47" i="50"/>
  <c r="AD47" i="50" s="1"/>
  <c r="AC46" i="50"/>
  <c r="AB46" i="50"/>
  <c r="AD46" i="50" s="1"/>
  <c r="AC45" i="50"/>
  <c r="AB45" i="50"/>
  <c r="AD45" i="50" s="1"/>
  <c r="AD44" i="50"/>
  <c r="AC44" i="50"/>
  <c r="AB44" i="50"/>
  <c r="AC43" i="50"/>
  <c r="AB43" i="50"/>
  <c r="AD43" i="50" s="1"/>
  <c r="AD42" i="50"/>
  <c r="AC42" i="50"/>
  <c r="AB42" i="50"/>
  <c r="AD41" i="50"/>
  <c r="AC41" i="50"/>
  <c r="AB41" i="50"/>
  <c r="AC40" i="50"/>
  <c r="AB40" i="50"/>
  <c r="AD40" i="50" s="1"/>
  <c r="AC39" i="50"/>
  <c r="AB39" i="50"/>
  <c r="AD39" i="50" s="1"/>
  <c r="AC38" i="50"/>
  <c r="AD38" i="50" s="1"/>
  <c r="AB38" i="50"/>
  <c r="AC37" i="50"/>
  <c r="AD37" i="50" s="1"/>
  <c r="AB37" i="50"/>
  <c r="AC36" i="50"/>
  <c r="AD36" i="50" s="1"/>
  <c r="AB36" i="50"/>
  <c r="AC35" i="50"/>
  <c r="AB35" i="50"/>
  <c r="AD35" i="50" s="1"/>
  <c r="AC34" i="50"/>
  <c r="AB34" i="50"/>
  <c r="AD34" i="50" s="1"/>
  <c r="AC33" i="50"/>
  <c r="AB33" i="50"/>
  <c r="AD33" i="50" s="1"/>
  <c r="AC32" i="50"/>
  <c r="AB32" i="50"/>
  <c r="AD32" i="50" s="1"/>
  <c r="AC31" i="50"/>
  <c r="AB31" i="50"/>
  <c r="AD31" i="50" s="1"/>
  <c r="AC30" i="50"/>
  <c r="AB30" i="50"/>
  <c r="AD30" i="50" s="1"/>
  <c r="AC29" i="50"/>
  <c r="AB29" i="50"/>
  <c r="AD29" i="50" s="1"/>
  <c r="AD28" i="50"/>
  <c r="AC28" i="50"/>
  <c r="AB28" i="50"/>
  <c r="AC27" i="50"/>
  <c r="AB27" i="50"/>
  <c r="AD27" i="50" s="1"/>
  <c r="AD26" i="50"/>
  <c r="AC26" i="50"/>
  <c r="AB26" i="50"/>
  <c r="AD25" i="50"/>
  <c r="AC25" i="50"/>
  <c r="AB25" i="50"/>
  <c r="AC24" i="50"/>
  <c r="AB24" i="50"/>
  <c r="AD24" i="50" s="1"/>
  <c r="AC23" i="50"/>
  <c r="AB23" i="50"/>
  <c r="AD23" i="50" s="1"/>
  <c r="AC22" i="50"/>
  <c r="AD22" i="50" s="1"/>
  <c r="AB22" i="50"/>
  <c r="AC21" i="50"/>
  <c r="AD21" i="50" s="1"/>
  <c r="AB21" i="50"/>
  <c r="AC20" i="50"/>
  <c r="AD20" i="50" s="1"/>
  <c r="AB20" i="50"/>
  <c r="AC19" i="50"/>
  <c r="AB19" i="50"/>
  <c r="AD19" i="50" s="1"/>
  <c r="AC18" i="50"/>
  <c r="AB18" i="50"/>
  <c r="AD18" i="50" s="1"/>
  <c r="AC17" i="50"/>
  <c r="AB17" i="50"/>
  <c r="AD17" i="50" s="1"/>
  <c r="AC16" i="50"/>
  <c r="AB16" i="50"/>
  <c r="AD16" i="50" s="1"/>
  <c r="AC15" i="50"/>
  <c r="AB15" i="50"/>
  <c r="AD15" i="50" s="1"/>
  <c r="AC14" i="50"/>
  <c r="AB14" i="50"/>
  <c r="AD14" i="50" s="1"/>
  <c r="AC13" i="50"/>
  <c r="AB13" i="50"/>
  <c r="AD13" i="50" s="1"/>
  <c r="AD12" i="50"/>
  <c r="AC12" i="50"/>
  <c r="AB12" i="50"/>
  <c r="AC11" i="50"/>
  <c r="AB11" i="50"/>
  <c r="AD11" i="50" s="1"/>
  <c r="AD10" i="50"/>
  <c r="AC10" i="50"/>
  <c r="AB10" i="50"/>
  <c r="AD9" i="50"/>
  <c r="AC9" i="50"/>
  <c r="AB9" i="50"/>
  <c r="AC8" i="50"/>
  <c r="AB8" i="50"/>
  <c r="AD8" i="50" s="1"/>
  <c r="AC7" i="50"/>
  <c r="AB7" i="50"/>
  <c r="AD7" i="50" s="1"/>
  <c r="AC6" i="50"/>
  <c r="AD6" i="50" s="1"/>
  <c r="AB6" i="50"/>
  <c r="AC5" i="50"/>
  <c r="AD5" i="50" s="1"/>
  <c r="AB5" i="50"/>
  <c r="AA57" i="49"/>
  <c r="Z57" i="49"/>
  <c r="Y57" i="49"/>
  <c r="X57" i="49"/>
  <c r="W57" i="49"/>
  <c r="W60" i="49" s="1"/>
  <c r="V57" i="49"/>
  <c r="U57" i="49"/>
  <c r="T57" i="49"/>
  <c r="S57" i="49"/>
  <c r="R57" i="49"/>
  <c r="Q57" i="49"/>
  <c r="P57" i="49"/>
  <c r="O57" i="49"/>
  <c r="N57" i="49"/>
  <c r="M57" i="49"/>
  <c r="L57" i="49"/>
  <c r="L60" i="49" s="1"/>
  <c r="K57" i="49"/>
  <c r="J57" i="49"/>
  <c r="I57" i="49"/>
  <c r="I60" i="49" s="1"/>
  <c r="H57" i="49"/>
  <c r="G57" i="49"/>
  <c r="F57" i="49"/>
  <c r="AA56" i="49"/>
  <c r="Z56" i="49"/>
  <c r="Y56" i="49"/>
  <c r="X56" i="49"/>
  <c r="W56" i="49"/>
  <c r="V56" i="49"/>
  <c r="U56" i="49"/>
  <c r="T56" i="49"/>
  <c r="S56" i="49"/>
  <c r="R56" i="49"/>
  <c r="Q56" i="49"/>
  <c r="P56" i="49"/>
  <c r="O56" i="49"/>
  <c r="N56" i="49"/>
  <c r="M56" i="49"/>
  <c r="L56" i="49"/>
  <c r="K56" i="49"/>
  <c r="J56" i="49"/>
  <c r="I56" i="49"/>
  <c r="H56" i="49"/>
  <c r="G56" i="49"/>
  <c r="F56" i="49"/>
  <c r="AA55" i="49"/>
  <c r="AA58" i="49" s="1"/>
  <c r="Z55" i="49"/>
  <c r="Z58" i="49" s="1"/>
  <c r="Y55" i="49"/>
  <c r="Y58" i="49" s="1"/>
  <c r="X55" i="49"/>
  <c r="X58" i="49" s="1"/>
  <c r="W55" i="49"/>
  <c r="V55" i="49"/>
  <c r="V58" i="49" s="1"/>
  <c r="U55" i="49"/>
  <c r="T55" i="49"/>
  <c r="S55" i="49"/>
  <c r="S58" i="49" s="1"/>
  <c r="R55" i="49"/>
  <c r="R58" i="49" s="1"/>
  <c r="Q55" i="49"/>
  <c r="Q58" i="49" s="1"/>
  <c r="P55" i="49"/>
  <c r="P58" i="49" s="1"/>
  <c r="O55" i="49"/>
  <c r="N55" i="49"/>
  <c r="N58" i="49" s="1"/>
  <c r="M55" i="49"/>
  <c r="M58" i="49" s="1"/>
  <c r="L55" i="49"/>
  <c r="K55" i="49"/>
  <c r="K58" i="49" s="1"/>
  <c r="J55" i="49"/>
  <c r="J58" i="49" s="1"/>
  <c r="I55" i="49"/>
  <c r="I58" i="49" s="1"/>
  <c r="H55" i="49"/>
  <c r="H58" i="49" s="1"/>
  <c r="G55" i="49"/>
  <c r="F55" i="49"/>
  <c r="F59" i="49" s="1"/>
  <c r="AC54" i="49"/>
  <c r="AD54" i="49" s="1"/>
  <c r="AB54" i="49"/>
  <c r="AC53" i="49"/>
  <c r="AD53" i="49" s="1"/>
  <c r="AB53" i="49"/>
  <c r="AC52" i="49"/>
  <c r="AB52" i="49"/>
  <c r="AD52" i="49" s="1"/>
  <c r="AC51" i="49"/>
  <c r="AB51" i="49"/>
  <c r="AD51" i="49" s="1"/>
  <c r="AC50" i="49"/>
  <c r="AB50" i="49"/>
  <c r="AD50" i="49" s="1"/>
  <c r="AC49" i="49"/>
  <c r="AB49" i="49"/>
  <c r="AD49" i="49" s="1"/>
  <c r="AC48" i="49"/>
  <c r="AB48" i="49"/>
  <c r="AD48" i="49" s="1"/>
  <c r="AC47" i="49"/>
  <c r="AB47" i="49"/>
  <c r="AD47" i="49" s="1"/>
  <c r="AC46" i="49"/>
  <c r="AB46" i="49"/>
  <c r="AD46" i="49" s="1"/>
  <c r="AC45" i="49"/>
  <c r="AB45" i="49"/>
  <c r="AD45" i="49" s="1"/>
  <c r="AC44" i="49"/>
  <c r="AB44" i="49"/>
  <c r="AD44" i="49" s="1"/>
  <c r="AC43" i="49"/>
  <c r="AB43" i="49"/>
  <c r="AD43" i="49" s="1"/>
  <c r="AD42" i="49"/>
  <c r="AC42" i="49"/>
  <c r="AB42" i="49"/>
  <c r="AD41" i="49"/>
  <c r="AC41" i="49"/>
  <c r="AB41" i="49"/>
  <c r="AC40" i="49"/>
  <c r="AB40" i="49"/>
  <c r="AD40" i="49" s="1"/>
  <c r="AC39" i="49"/>
  <c r="AB39" i="49"/>
  <c r="AD39" i="49" s="1"/>
  <c r="AC38" i="49"/>
  <c r="AD38" i="49" s="1"/>
  <c r="AB38" i="49"/>
  <c r="AC37" i="49"/>
  <c r="AD37" i="49" s="1"/>
  <c r="AB37" i="49"/>
  <c r="AC36" i="49"/>
  <c r="AB36" i="49"/>
  <c r="AD36" i="49" s="1"/>
  <c r="AC35" i="49"/>
  <c r="AB35" i="49"/>
  <c r="AD35" i="49" s="1"/>
  <c r="AD34" i="49"/>
  <c r="AC34" i="49"/>
  <c r="AB34" i="49"/>
  <c r="AC33" i="49"/>
  <c r="AB33" i="49"/>
  <c r="AD33" i="49" s="1"/>
  <c r="AC32" i="49"/>
  <c r="AB32" i="49"/>
  <c r="AD32" i="49" s="1"/>
  <c r="AC31" i="49"/>
  <c r="AB31" i="49"/>
  <c r="AD31" i="49" s="1"/>
  <c r="AC30" i="49"/>
  <c r="AB30" i="49"/>
  <c r="AD30" i="49" s="1"/>
  <c r="AC29" i="49"/>
  <c r="AB29" i="49"/>
  <c r="AD29" i="49" s="1"/>
  <c r="AC28" i="49"/>
  <c r="AB28" i="49"/>
  <c r="AD28" i="49" s="1"/>
  <c r="AC27" i="49"/>
  <c r="AB27" i="49"/>
  <c r="AD27" i="49" s="1"/>
  <c r="AD26" i="49"/>
  <c r="AC26" i="49"/>
  <c r="AB26" i="49"/>
  <c r="AD25" i="49"/>
  <c r="AC25" i="49"/>
  <c r="AB25" i="49"/>
  <c r="AC24" i="49"/>
  <c r="AB24" i="49"/>
  <c r="AD24" i="49" s="1"/>
  <c r="AC23" i="49"/>
  <c r="AB23" i="49"/>
  <c r="AD23" i="49" s="1"/>
  <c r="AC22" i="49"/>
  <c r="AD22" i="49" s="1"/>
  <c r="AB22" i="49"/>
  <c r="AC21" i="49"/>
  <c r="AD21" i="49" s="1"/>
  <c r="AB21" i="49"/>
  <c r="AC20" i="49"/>
  <c r="AB20" i="49"/>
  <c r="AD20" i="49" s="1"/>
  <c r="AC19" i="49"/>
  <c r="AB19" i="49"/>
  <c r="AD19" i="49" s="1"/>
  <c r="AD18" i="49"/>
  <c r="AC18" i="49"/>
  <c r="AB18" i="49"/>
  <c r="AC17" i="49"/>
  <c r="AB17" i="49"/>
  <c r="AD17" i="49" s="1"/>
  <c r="AC16" i="49"/>
  <c r="AB16" i="49"/>
  <c r="AD16" i="49" s="1"/>
  <c r="AC15" i="49"/>
  <c r="AB15" i="49"/>
  <c r="AD15" i="49" s="1"/>
  <c r="AC14" i="49"/>
  <c r="AB14" i="49"/>
  <c r="AD14" i="49" s="1"/>
  <c r="AC13" i="49"/>
  <c r="AB13" i="49"/>
  <c r="AD13" i="49" s="1"/>
  <c r="AC12" i="49"/>
  <c r="AB12" i="49"/>
  <c r="AD12" i="49" s="1"/>
  <c r="AC11" i="49"/>
  <c r="AB11" i="49"/>
  <c r="AD11" i="49" s="1"/>
  <c r="AD10" i="49"/>
  <c r="AC10" i="49"/>
  <c r="AB10" i="49"/>
  <c r="AD9" i="49"/>
  <c r="AC9" i="49"/>
  <c r="AB9" i="49"/>
  <c r="AC8" i="49"/>
  <c r="AB8" i="49"/>
  <c r="AD8" i="49" s="1"/>
  <c r="AC7" i="49"/>
  <c r="AB7" i="49"/>
  <c r="AD7" i="49" s="1"/>
  <c r="AC6" i="49"/>
  <c r="AD6" i="49" s="1"/>
  <c r="AB6" i="49"/>
  <c r="AC5" i="49"/>
  <c r="AD5" i="49" s="1"/>
  <c r="AB5" i="49"/>
  <c r="F59" i="48"/>
  <c r="AA57" i="48"/>
  <c r="Z57" i="48"/>
  <c r="Y57" i="48"/>
  <c r="X57" i="48"/>
  <c r="W57" i="48"/>
  <c r="V57" i="48"/>
  <c r="U57" i="48"/>
  <c r="T57" i="48"/>
  <c r="S57" i="48"/>
  <c r="R57" i="48"/>
  <c r="Q57" i="48"/>
  <c r="P57" i="48"/>
  <c r="O57" i="48"/>
  <c r="N57" i="48"/>
  <c r="M57" i="48"/>
  <c r="L57" i="48"/>
  <c r="K57" i="48"/>
  <c r="J57" i="48"/>
  <c r="I57" i="48"/>
  <c r="I60" i="48" s="1"/>
  <c r="H57" i="48"/>
  <c r="G57" i="48"/>
  <c r="F57" i="48"/>
  <c r="AA56" i="48"/>
  <c r="Z56" i="48"/>
  <c r="Y56" i="48"/>
  <c r="X56" i="48"/>
  <c r="W56" i="48"/>
  <c r="V56" i="48"/>
  <c r="U56" i="48"/>
  <c r="T56" i="48"/>
  <c r="S56" i="48"/>
  <c r="R56" i="48"/>
  <c r="Q56" i="48"/>
  <c r="P56" i="48"/>
  <c r="O56" i="48"/>
  <c r="N56" i="48"/>
  <c r="M56" i="48"/>
  <c r="L56" i="48"/>
  <c r="K56" i="48"/>
  <c r="J56" i="48"/>
  <c r="I56" i="48"/>
  <c r="H56" i="48"/>
  <c r="G56" i="48"/>
  <c r="F56" i="48"/>
  <c r="AA55" i="48"/>
  <c r="AA58" i="48" s="1"/>
  <c r="Z55" i="48"/>
  <c r="Z58" i="48" s="1"/>
  <c r="Y55" i="48"/>
  <c r="Y58" i="48" s="1"/>
  <c r="X55" i="48"/>
  <c r="W55" i="48"/>
  <c r="W58" i="48" s="1"/>
  <c r="V55" i="48"/>
  <c r="U55" i="48"/>
  <c r="T55" i="48"/>
  <c r="T58" i="48" s="1"/>
  <c r="S55" i="48"/>
  <c r="S58" i="48" s="1"/>
  <c r="R55" i="48"/>
  <c r="R58" i="48" s="1"/>
  <c r="Q55" i="48"/>
  <c r="Q58" i="48" s="1"/>
  <c r="P55" i="48"/>
  <c r="O55" i="48"/>
  <c r="O58" i="48" s="1"/>
  <c r="N55" i="48"/>
  <c r="M55" i="48"/>
  <c r="L55" i="48"/>
  <c r="L59" i="48" s="1"/>
  <c r="K55" i="48"/>
  <c r="K58" i="48" s="1"/>
  <c r="J55" i="48"/>
  <c r="J58" i="48" s="1"/>
  <c r="I55" i="48"/>
  <c r="I58" i="48" s="1"/>
  <c r="H55" i="48"/>
  <c r="G55" i="48"/>
  <c r="G58" i="48" s="1"/>
  <c r="F55" i="48"/>
  <c r="AD54" i="48"/>
  <c r="AC54" i="48"/>
  <c r="AB54" i="48"/>
  <c r="AC53" i="48"/>
  <c r="AD53" i="48" s="1"/>
  <c r="AB53" i="48"/>
  <c r="AC52" i="48"/>
  <c r="AB52" i="48"/>
  <c r="AD52" i="48" s="1"/>
  <c r="AC51" i="48"/>
  <c r="AB51" i="48"/>
  <c r="AD51" i="48" s="1"/>
  <c r="AC50" i="48"/>
  <c r="AB50" i="48"/>
  <c r="AD50" i="48" s="1"/>
  <c r="AC49" i="48"/>
  <c r="AD49" i="48" s="1"/>
  <c r="AB49" i="48"/>
  <c r="AC48" i="48"/>
  <c r="AB48" i="48"/>
  <c r="AD48" i="48" s="1"/>
  <c r="AC47" i="48"/>
  <c r="AB47" i="48"/>
  <c r="AD47" i="48" s="1"/>
  <c r="AC46" i="48"/>
  <c r="AB46" i="48"/>
  <c r="AD46" i="48" s="1"/>
  <c r="AC45" i="48"/>
  <c r="AB45" i="48"/>
  <c r="AD45" i="48" s="1"/>
  <c r="AC44" i="48"/>
  <c r="AB44" i="48"/>
  <c r="AD44" i="48" s="1"/>
  <c r="AC43" i="48"/>
  <c r="AB43" i="48"/>
  <c r="AD43" i="48" s="1"/>
  <c r="AD42" i="48"/>
  <c r="AC42" i="48"/>
  <c r="AB42" i="48"/>
  <c r="AD41" i="48"/>
  <c r="AC41" i="48"/>
  <c r="AB41" i="48"/>
  <c r="AC40" i="48"/>
  <c r="AB40" i="48"/>
  <c r="AD40" i="48" s="1"/>
  <c r="AC39" i="48"/>
  <c r="AB39" i="48"/>
  <c r="AD39" i="48" s="1"/>
  <c r="AD38" i="48"/>
  <c r="AC38" i="48"/>
  <c r="AB38" i="48"/>
  <c r="AC37" i="48"/>
  <c r="AD37" i="48" s="1"/>
  <c r="AB37" i="48"/>
  <c r="AC36" i="48"/>
  <c r="AB36" i="48"/>
  <c r="AD36" i="48" s="1"/>
  <c r="AC35" i="48"/>
  <c r="AB35" i="48"/>
  <c r="AD35" i="48" s="1"/>
  <c r="AC34" i="48"/>
  <c r="AB34" i="48"/>
  <c r="AD34" i="48" s="1"/>
  <c r="AC33" i="48"/>
  <c r="AD33" i="48" s="1"/>
  <c r="AB33" i="48"/>
  <c r="AC32" i="48"/>
  <c r="AB32" i="48"/>
  <c r="AD32" i="48" s="1"/>
  <c r="AC31" i="48"/>
  <c r="AB31" i="48"/>
  <c r="AD31" i="48" s="1"/>
  <c r="AC30" i="48"/>
  <c r="AB30" i="48"/>
  <c r="AD30" i="48" s="1"/>
  <c r="AC29" i="48"/>
  <c r="AB29" i="48"/>
  <c r="AD29" i="48" s="1"/>
  <c r="AC28" i="48"/>
  <c r="AB28" i="48"/>
  <c r="AD28" i="48" s="1"/>
  <c r="AC27" i="48"/>
  <c r="AB27" i="48"/>
  <c r="AD27" i="48" s="1"/>
  <c r="AD26" i="48"/>
  <c r="AC26" i="48"/>
  <c r="AB26" i="48"/>
  <c r="AD25" i="48"/>
  <c r="AC25" i="48"/>
  <c r="AB25" i="48"/>
  <c r="AC24" i="48"/>
  <c r="AB24" i="48"/>
  <c r="AD24" i="48" s="1"/>
  <c r="AC23" i="48"/>
  <c r="AB23" i="48"/>
  <c r="AD23" i="48" s="1"/>
  <c r="AD22" i="48"/>
  <c r="AC22" i="48"/>
  <c r="AB22" i="48"/>
  <c r="AC21" i="48"/>
  <c r="AD21" i="48" s="1"/>
  <c r="AB21" i="48"/>
  <c r="AC20" i="48"/>
  <c r="AB20" i="48"/>
  <c r="AD20" i="48" s="1"/>
  <c r="AC19" i="48"/>
  <c r="AB19" i="48"/>
  <c r="AD19" i="48" s="1"/>
  <c r="AD18" i="48"/>
  <c r="AC18" i="48"/>
  <c r="AB18" i="48"/>
  <c r="AC17" i="48"/>
  <c r="AD17" i="48" s="1"/>
  <c r="AB17" i="48"/>
  <c r="AC16" i="48"/>
  <c r="AB16" i="48"/>
  <c r="AD16" i="48" s="1"/>
  <c r="AC15" i="48"/>
  <c r="AB15" i="48"/>
  <c r="AD15" i="48" s="1"/>
  <c r="AC14" i="48"/>
  <c r="AB14" i="48"/>
  <c r="AD14" i="48" s="1"/>
  <c r="AC13" i="48"/>
  <c r="AB13" i="48"/>
  <c r="AD13" i="48" s="1"/>
  <c r="AC12" i="48"/>
  <c r="AB12" i="48"/>
  <c r="AD12" i="48" s="1"/>
  <c r="AC11" i="48"/>
  <c r="AB11" i="48"/>
  <c r="AD11" i="48" s="1"/>
  <c r="AD10" i="48"/>
  <c r="AC10" i="48"/>
  <c r="AB10" i="48"/>
  <c r="AD9" i="48"/>
  <c r="AC9" i="48"/>
  <c r="AB9" i="48"/>
  <c r="AC8" i="48"/>
  <c r="AB8" i="48"/>
  <c r="AD8" i="48" s="1"/>
  <c r="AC7" i="48"/>
  <c r="AB7" i="48"/>
  <c r="AD7" i="48" s="1"/>
  <c r="AD6" i="48"/>
  <c r="AC6" i="48"/>
  <c r="AB6" i="48"/>
  <c r="AC5" i="48"/>
  <c r="AB5" i="48"/>
  <c r="Z58" i="47"/>
  <c r="V58" i="47"/>
  <c r="F58" i="47"/>
  <c r="AA57" i="47"/>
  <c r="Z57" i="47"/>
  <c r="Y57" i="47"/>
  <c r="Y58" i="47" s="1"/>
  <c r="X57" i="47"/>
  <c r="W57" i="47"/>
  <c r="V57" i="47"/>
  <c r="U57" i="47"/>
  <c r="T57" i="47"/>
  <c r="S57" i="47"/>
  <c r="R57" i="47"/>
  <c r="Q57" i="47"/>
  <c r="Q58" i="47" s="1"/>
  <c r="P57" i="47"/>
  <c r="O57" i="47"/>
  <c r="N57" i="47"/>
  <c r="M57" i="47"/>
  <c r="L57" i="47"/>
  <c r="K57" i="47"/>
  <c r="J57" i="47"/>
  <c r="I57" i="47"/>
  <c r="I60" i="47" s="1"/>
  <c r="H57" i="47"/>
  <c r="G57" i="47"/>
  <c r="F57" i="47"/>
  <c r="AA56" i="47"/>
  <c r="Z56" i="47"/>
  <c r="Y56" i="47"/>
  <c r="X56" i="47"/>
  <c r="W56" i="47"/>
  <c r="V56" i="47"/>
  <c r="U56" i="47"/>
  <c r="T56" i="47"/>
  <c r="S56" i="47"/>
  <c r="R56" i="47"/>
  <c r="Q56" i="47"/>
  <c r="P56" i="47"/>
  <c r="O56" i="47"/>
  <c r="N56" i="47"/>
  <c r="M56" i="47"/>
  <c r="L56" i="47"/>
  <c r="K56" i="47"/>
  <c r="J56" i="47"/>
  <c r="I56" i="47"/>
  <c r="H56" i="47"/>
  <c r="G56" i="47"/>
  <c r="F56" i="47"/>
  <c r="AA55" i="47"/>
  <c r="Z55" i="47"/>
  <c r="Y55" i="47"/>
  <c r="X55" i="47"/>
  <c r="X58" i="47" s="1"/>
  <c r="W55" i="47"/>
  <c r="W58" i="47" s="1"/>
  <c r="V55" i="47"/>
  <c r="U55" i="47"/>
  <c r="U58" i="47" s="1"/>
  <c r="T55" i="47"/>
  <c r="S55" i="47"/>
  <c r="R55" i="47"/>
  <c r="Q55" i="47"/>
  <c r="P55" i="47"/>
  <c r="O55" i="47"/>
  <c r="O58" i="47" s="1"/>
  <c r="N55" i="47"/>
  <c r="N58" i="47" s="1"/>
  <c r="M55" i="47"/>
  <c r="M58" i="47" s="1"/>
  <c r="L55" i="47"/>
  <c r="K55" i="47"/>
  <c r="J55" i="47"/>
  <c r="J58" i="47" s="1"/>
  <c r="I55" i="47"/>
  <c r="H55" i="47"/>
  <c r="H58" i="47" s="1"/>
  <c r="G55" i="47"/>
  <c r="G58" i="47" s="1"/>
  <c r="F55" i="47"/>
  <c r="AC54" i="47"/>
  <c r="AB54" i="47"/>
  <c r="AD54" i="47" s="1"/>
  <c r="AC53" i="47"/>
  <c r="AB53" i="47"/>
  <c r="AD53" i="47" s="1"/>
  <c r="AC52" i="47"/>
  <c r="AB52" i="47"/>
  <c r="AD52" i="47" s="1"/>
  <c r="AC51" i="47"/>
  <c r="AD51" i="47" s="1"/>
  <c r="AB51" i="47"/>
  <c r="AC50" i="47"/>
  <c r="AB50" i="47"/>
  <c r="AD50" i="47" s="1"/>
  <c r="AC49" i="47"/>
  <c r="AB49" i="47"/>
  <c r="AD49" i="47" s="1"/>
  <c r="AD48" i="47"/>
  <c r="AC48" i="47"/>
  <c r="AB48" i="47"/>
  <c r="AC47" i="47"/>
  <c r="AB47" i="47"/>
  <c r="AD47" i="47" s="1"/>
  <c r="AC46" i="47"/>
  <c r="AB46" i="47"/>
  <c r="AD46" i="47" s="1"/>
  <c r="AC45" i="47"/>
  <c r="AB45" i="47"/>
  <c r="AD45" i="47" s="1"/>
  <c r="AC44" i="47"/>
  <c r="AB44" i="47"/>
  <c r="AD44" i="47" s="1"/>
  <c r="AC43" i="47"/>
  <c r="AD43" i="47" s="1"/>
  <c r="AB43" i="47"/>
  <c r="AC42" i="47"/>
  <c r="AB42" i="47"/>
  <c r="AD42" i="47" s="1"/>
  <c r="AC41" i="47"/>
  <c r="AB41" i="47"/>
  <c r="AD41" i="47" s="1"/>
  <c r="AD40" i="47"/>
  <c r="AC40" i="47"/>
  <c r="AB40" i="47"/>
  <c r="AC39" i="47"/>
  <c r="AB39" i="47"/>
  <c r="AD39" i="47" s="1"/>
  <c r="AC38" i="47"/>
  <c r="AB38" i="47"/>
  <c r="AD38" i="47" s="1"/>
  <c r="AC37" i="47"/>
  <c r="AB37" i="47"/>
  <c r="AD37" i="47" s="1"/>
  <c r="AC36" i="47"/>
  <c r="AB36" i="47"/>
  <c r="AD36" i="47" s="1"/>
  <c r="AC35" i="47"/>
  <c r="AD35" i="47" s="1"/>
  <c r="AB35" i="47"/>
  <c r="AC34" i="47"/>
  <c r="AB34" i="47"/>
  <c r="AD34" i="47" s="1"/>
  <c r="AC33" i="47"/>
  <c r="AB33" i="47"/>
  <c r="AD33" i="47" s="1"/>
  <c r="AD32" i="47"/>
  <c r="AC32" i="47"/>
  <c r="AB32" i="47"/>
  <c r="AC31" i="47"/>
  <c r="AB31" i="47"/>
  <c r="AD31" i="47" s="1"/>
  <c r="AC30" i="47"/>
  <c r="AB30" i="47"/>
  <c r="AD30" i="47" s="1"/>
  <c r="AC29" i="47"/>
  <c r="AB29" i="47"/>
  <c r="AD29" i="47" s="1"/>
  <c r="AC28" i="47"/>
  <c r="AB28" i="47"/>
  <c r="AD28" i="47" s="1"/>
  <c r="AC27" i="47"/>
  <c r="AD27" i="47" s="1"/>
  <c r="AB27" i="47"/>
  <c r="AC26" i="47"/>
  <c r="AB26" i="47"/>
  <c r="AD26" i="47" s="1"/>
  <c r="AC25" i="47"/>
  <c r="AB25" i="47"/>
  <c r="AD25" i="47" s="1"/>
  <c r="AD24" i="47"/>
  <c r="AC24" i="47"/>
  <c r="AB24" i="47"/>
  <c r="AC23" i="47"/>
  <c r="AB23" i="47"/>
  <c r="AD23" i="47" s="1"/>
  <c r="AC22" i="47"/>
  <c r="AB22" i="47"/>
  <c r="AD22" i="47" s="1"/>
  <c r="AC21" i="47"/>
  <c r="AB21" i="47"/>
  <c r="AD21" i="47" s="1"/>
  <c r="AC20" i="47"/>
  <c r="AB20" i="47"/>
  <c r="AD20" i="47" s="1"/>
  <c r="AC19" i="47"/>
  <c r="AD19" i="47" s="1"/>
  <c r="AB19" i="47"/>
  <c r="AC18" i="47"/>
  <c r="AB18" i="47"/>
  <c r="AD18" i="47" s="1"/>
  <c r="AC17" i="47"/>
  <c r="AB17" i="47"/>
  <c r="AD17" i="47" s="1"/>
  <c r="AD16" i="47"/>
  <c r="AC16" i="47"/>
  <c r="AB16" i="47"/>
  <c r="AC15" i="47"/>
  <c r="AB15" i="47"/>
  <c r="AD15" i="47" s="1"/>
  <c r="AC14" i="47"/>
  <c r="AB14" i="47"/>
  <c r="AD14" i="47" s="1"/>
  <c r="AC13" i="47"/>
  <c r="AB13" i="47"/>
  <c r="AD13" i="47" s="1"/>
  <c r="AC12" i="47"/>
  <c r="AB12" i="47"/>
  <c r="AD12" i="47" s="1"/>
  <c r="AC11" i="47"/>
  <c r="AD11" i="47" s="1"/>
  <c r="AB11" i="47"/>
  <c r="AC10" i="47"/>
  <c r="AB10" i="47"/>
  <c r="AD10" i="47" s="1"/>
  <c r="AC9" i="47"/>
  <c r="AB9" i="47"/>
  <c r="AD9" i="47" s="1"/>
  <c r="AD8" i="47"/>
  <c r="AC8" i="47"/>
  <c r="AB8" i="47"/>
  <c r="AC7" i="47"/>
  <c r="AB7" i="47"/>
  <c r="AD7" i="47" s="1"/>
  <c r="AC6" i="47"/>
  <c r="AB6" i="47"/>
  <c r="AD6" i="47" s="1"/>
  <c r="AC5" i="47"/>
  <c r="AB5" i="47"/>
  <c r="AA57" i="45"/>
  <c r="Z57" i="45"/>
  <c r="Y57" i="45"/>
  <c r="X57" i="45"/>
  <c r="W57" i="45"/>
  <c r="V57" i="45"/>
  <c r="U57" i="45"/>
  <c r="T57" i="45"/>
  <c r="S57" i="45"/>
  <c r="R57" i="45"/>
  <c r="Q57" i="45"/>
  <c r="P57" i="45"/>
  <c r="O57" i="45"/>
  <c r="N57" i="45"/>
  <c r="M57" i="45"/>
  <c r="L57" i="45"/>
  <c r="K57" i="45"/>
  <c r="J57" i="45"/>
  <c r="I57" i="45"/>
  <c r="H57" i="45"/>
  <c r="G57" i="45"/>
  <c r="F57" i="45"/>
  <c r="AA56" i="45"/>
  <c r="Z56" i="45"/>
  <c r="Y56" i="45"/>
  <c r="X56" i="45"/>
  <c r="W56" i="45"/>
  <c r="V56" i="45"/>
  <c r="U56" i="45"/>
  <c r="T56" i="45"/>
  <c r="S56" i="45"/>
  <c r="R56" i="45"/>
  <c r="Q56" i="45"/>
  <c r="P56" i="45"/>
  <c r="O56" i="45"/>
  <c r="N56" i="45"/>
  <c r="M56" i="45"/>
  <c r="L56" i="45"/>
  <c r="K56" i="45"/>
  <c r="J56" i="45"/>
  <c r="I56" i="45"/>
  <c r="H56" i="45"/>
  <c r="G56" i="45"/>
  <c r="F56" i="45"/>
  <c r="AA55" i="45"/>
  <c r="AA58" i="45" s="1"/>
  <c r="Z55" i="45"/>
  <c r="Z58" i="45" s="1"/>
  <c r="Y55" i="45"/>
  <c r="X55" i="45"/>
  <c r="X58" i="45" s="1"/>
  <c r="W55" i="45"/>
  <c r="V55" i="45"/>
  <c r="U55" i="45"/>
  <c r="U58" i="45" s="1"/>
  <c r="T55" i="45"/>
  <c r="T58" i="45" s="1"/>
  <c r="S55" i="45"/>
  <c r="S58" i="45" s="1"/>
  <c r="R55" i="45"/>
  <c r="R58" i="45" s="1"/>
  <c r="Q55" i="45"/>
  <c r="P55" i="45"/>
  <c r="O55" i="45"/>
  <c r="N55" i="45"/>
  <c r="M55" i="45"/>
  <c r="L55" i="45"/>
  <c r="K55" i="45"/>
  <c r="J55" i="45"/>
  <c r="I55" i="45"/>
  <c r="H55" i="45"/>
  <c r="G55" i="45"/>
  <c r="F55" i="45"/>
  <c r="AD54" i="45"/>
  <c r="AC54" i="45"/>
  <c r="AB54" i="45"/>
  <c r="AC53" i="45"/>
  <c r="AB53" i="45"/>
  <c r="AD53" i="45" s="1"/>
  <c r="AC52" i="45"/>
  <c r="AB52" i="45"/>
  <c r="AD52" i="45" s="1"/>
  <c r="AC51" i="45"/>
  <c r="AB51" i="45"/>
  <c r="AD51" i="45" s="1"/>
  <c r="AC50" i="45"/>
  <c r="AB50" i="45"/>
  <c r="AD50" i="45" s="1"/>
  <c r="AC49" i="45"/>
  <c r="AD49" i="45" s="1"/>
  <c r="AB49" i="45"/>
  <c r="AC48" i="45"/>
  <c r="AB48" i="45"/>
  <c r="AD48" i="45" s="1"/>
  <c r="AC47" i="45"/>
  <c r="AB47" i="45"/>
  <c r="AD47" i="45" s="1"/>
  <c r="AC46" i="45"/>
  <c r="AB46" i="45"/>
  <c r="AD46" i="45" s="1"/>
  <c r="AC45" i="45"/>
  <c r="AB45" i="45"/>
  <c r="AD45" i="45" s="1"/>
  <c r="AC44" i="45"/>
  <c r="AB44" i="45"/>
  <c r="AD44" i="45" s="1"/>
  <c r="AD43" i="45"/>
  <c r="AC43" i="45"/>
  <c r="AB43" i="45"/>
  <c r="AD42" i="45"/>
  <c r="AC42" i="45"/>
  <c r="AB42" i="45"/>
  <c r="AD41" i="45"/>
  <c r="AC41" i="45"/>
  <c r="AB41" i="45"/>
  <c r="AC40" i="45"/>
  <c r="AB40" i="45"/>
  <c r="AD40" i="45" s="1"/>
  <c r="AC39" i="45"/>
  <c r="AB39" i="45"/>
  <c r="AD39" i="45" s="1"/>
  <c r="AC38" i="45"/>
  <c r="AB38" i="45"/>
  <c r="AD38" i="45" s="1"/>
  <c r="AC37" i="45"/>
  <c r="AB37" i="45"/>
  <c r="AD37" i="45" s="1"/>
  <c r="AC36" i="45"/>
  <c r="AB36" i="45"/>
  <c r="AD36" i="45" s="1"/>
  <c r="AC35" i="45"/>
  <c r="AB35" i="45"/>
  <c r="AC34" i="45"/>
  <c r="AB34" i="45"/>
  <c r="AC33" i="45"/>
  <c r="AB33" i="45"/>
  <c r="AD33" i="45" s="1"/>
  <c r="AC32" i="45"/>
  <c r="AB32" i="45"/>
  <c r="AD32" i="45" s="1"/>
  <c r="AC31" i="45"/>
  <c r="AB31" i="45"/>
  <c r="AC30" i="45"/>
  <c r="AB30" i="45"/>
  <c r="AC29" i="45"/>
  <c r="AB29" i="45"/>
  <c r="AD29" i="45" s="1"/>
  <c r="AC28" i="45"/>
  <c r="AB28" i="45"/>
  <c r="AC27" i="45"/>
  <c r="AB27" i="45"/>
  <c r="AC26" i="45"/>
  <c r="AB26" i="45"/>
  <c r="AC25" i="45"/>
  <c r="AB25" i="45"/>
  <c r="AD25" i="45" s="1"/>
  <c r="AC24" i="45"/>
  <c r="AB24" i="45"/>
  <c r="AC23" i="45"/>
  <c r="AB23" i="45"/>
  <c r="AC22" i="45"/>
  <c r="AB22" i="45"/>
  <c r="AC21" i="45"/>
  <c r="AB21" i="45"/>
  <c r="AD21" i="45" s="1"/>
  <c r="AC20" i="45"/>
  <c r="AB20" i="45"/>
  <c r="AC19" i="45"/>
  <c r="AB19" i="45"/>
  <c r="AC18" i="45"/>
  <c r="AB18" i="45"/>
  <c r="AC17" i="45"/>
  <c r="AB17" i="45"/>
  <c r="AC16" i="45"/>
  <c r="AB16" i="45"/>
  <c r="AC15" i="45"/>
  <c r="AB15" i="45"/>
  <c r="AC14" i="45"/>
  <c r="AB14" i="45"/>
  <c r="AD14" i="45" s="1"/>
  <c r="AC13" i="45"/>
  <c r="AB13" i="45"/>
  <c r="AD13" i="45" s="1"/>
  <c r="AC12" i="45"/>
  <c r="AB12" i="45"/>
  <c r="AD12" i="45" s="1"/>
  <c r="AC11" i="45"/>
  <c r="AB11" i="45"/>
  <c r="AC10" i="45"/>
  <c r="AB10" i="45"/>
  <c r="AD10" i="45" s="1"/>
  <c r="AC9" i="45"/>
  <c r="AB9" i="45"/>
  <c r="AD9" i="45" s="1"/>
  <c r="AC8" i="45"/>
  <c r="AB8" i="45"/>
  <c r="AC7" i="45"/>
  <c r="AB7" i="45"/>
  <c r="AC6" i="45"/>
  <c r="AB6" i="45"/>
  <c r="AD6" i="45" s="1"/>
  <c r="AC5" i="45"/>
  <c r="AB5" i="45"/>
  <c r="AD5" i="45" s="1"/>
  <c r="AA57" i="21"/>
  <c r="Z57" i="21"/>
  <c r="Y57" i="21"/>
  <c r="X57" i="21"/>
  <c r="W57" i="21"/>
  <c r="V57" i="21"/>
  <c r="U57" i="21"/>
  <c r="T57" i="21"/>
  <c r="S57" i="21"/>
  <c r="R57" i="21"/>
  <c r="Q57" i="21"/>
  <c r="P57" i="21"/>
  <c r="O57" i="21"/>
  <c r="N57" i="21"/>
  <c r="M57" i="21"/>
  <c r="L57" i="21"/>
  <c r="K57" i="21"/>
  <c r="J57" i="21"/>
  <c r="I57" i="21"/>
  <c r="H57" i="21"/>
  <c r="G57" i="21"/>
  <c r="F57" i="21"/>
  <c r="AA56" i="21"/>
  <c r="Z56" i="21"/>
  <c r="Y56" i="21"/>
  <c r="X56" i="21"/>
  <c r="W56" i="21"/>
  <c r="V56" i="21"/>
  <c r="U56" i="21"/>
  <c r="T56" i="21"/>
  <c r="S56" i="21"/>
  <c r="R56" i="21"/>
  <c r="Q56" i="21"/>
  <c r="P56" i="21"/>
  <c r="O56" i="21"/>
  <c r="N56" i="21"/>
  <c r="M56" i="21"/>
  <c r="L56" i="21"/>
  <c r="K56" i="21"/>
  <c r="J56" i="21"/>
  <c r="I56" i="21"/>
  <c r="H56" i="21"/>
  <c r="G56" i="21"/>
  <c r="F56" i="21"/>
  <c r="AA55" i="21"/>
  <c r="Z55" i="21"/>
  <c r="Y55" i="21"/>
  <c r="X55" i="21"/>
  <c r="W55" i="21"/>
  <c r="W58" i="21" s="1"/>
  <c r="V55" i="21"/>
  <c r="U55" i="21"/>
  <c r="T55" i="21"/>
  <c r="S55" i="21"/>
  <c r="R55" i="21"/>
  <c r="Q55" i="21"/>
  <c r="P55" i="21"/>
  <c r="O55" i="21"/>
  <c r="N55" i="21"/>
  <c r="M55" i="21"/>
  <c r="L55" i="21"/>
  <c r="K55" i="21"/>
  <c r="J55" i="21"/>
  <c r="I55" i="21"/>
  <c r="H55" i="21"/>
  <c r="G55" i="21"/>
  <c r="F55" i="21"/>
  <c r="AC54" i="21"/>
  <c r="AD54" i="21" s="1"/>
  <c r="AB54" i="21"/>
  <c r="AC53" i="21"/>
  <c r="AB53" i="21"/>
  <c r="AD53" i="21" s="1"/>
  <c r="AC52" i="21"/>
  <c r="AB52" i="21"/>
  <c r="AC51" i="21"/>
  <c r="AB51" i="21"/>
  <c r="AC50" i="21"/>
  <c r="AD50" i="21" s="1"/>
  <c r="AB50" i="21"/>
  <c r="AC49" i="21"/>
  <c r="AB49" i="21"/>
  <c r="AD49" i="21" s="1"/>
  <c r="AC48" i="21"/>
  <c r="AB48" i="21"/>
  <c r="AC47" i="21"/>
  <c r="AB47" i="21"/>
  <c r="AC46" i="21"/>
  <c r="AD46" i="21" s="1"/>
  <c r="AB46" i="21"/>
  <c r="AC45" i="21"/>
  <c r="AB45" i="21"/>
  <c r="AC44" i="21"/>
  <c r="AB44" i="21"/>
  <c r="AC43" i="21"/>
  <c r="AB43" i="21"/>
  <c r="AC42" i="21"/>
  <c r="AB42" i="21"/>
  <c r="AC41" i="21"/>
  <c r="AB41" i="21"/>
  <c r="AD41" i="21" s="1"/>
  <c r="AC40" i="21"/>
  <c r="AB40" i="21"/>
  <c r="AC39" i="21"/>
  <c r="AB39" i="21"/>
  <c r="AD39" i="21" s="1"/>
  <c r="AC38" i="21"/>
  <c r="AD38" i="21" s="1"/>
  <c r="AB38" i="21"/>
  <c r="AC37" i="21"/>
  <c r="AD37" i="21" s="1"/>
  <c r="AB37" i="21"/>
  <c r="AC36" i="21"/>
  <c r="AB36" i="21"/>
  <c r="AC35" i="21"/>
  <c r="AB35" i="21"/>
  <c r="AD35" i="21" s="1"/>
  <c r="AC34" i="21"/>
  <c r="AB34" i="21"/>
  <c r="AD34" i="21" s="1"/>
  <c r="AC33" i="21"/>
  <c r="AB33" i="21"/>
  <c r="AD33" i="21" s="1"/>
  <c r="AC32" i="21"/>
  <c r="AB32" i="21"/>
  <c r="AC31" i="21"/>
  <c r="AB31" i="21"/>
  <c r="AC30" i="21"/>
  <c r="AB30" i="21"/>
  <c r="AD30" i="21" s="1"/>
  <c r="AC29" i="21"/>
  <c r="AB29" i="21"/>
  <c r="AD29" i="21" s="1"/>
  <c r="AC28" i="21"/>
  <c r="AB28" i="21"/>
  <c r="AC27" i="21"/>
  <c r="AB27" i="21"/>
  <c r="AC26" i="21"/>
  <c r="AB26" i="21"/>
  <c r="AC25" i="21"/>
  <c r="AB25" i="21"/>
  <c r="AD25" i="21" s="1"/>
  <c r="AC24" i="21"/>
  <c r="AB24" i="21"/>
  <c r="AC23" i="21"/>
  <c r="AB23" i="21"/>
  <c r="AC22" i="21"/>
  <c r="AB22" i="21"/>
  <c r="AC21" i="21"/>
  <c r="AB21" i="21"/>
  <c r="AD21" i="21" s="1"/>
  <c r="AC20" i="21"/>
  <c r="AB20" i="21"/>
  <c r="AC19" i="21"/>
  <c r="AB19" i="21"/>
  <c r="AC18" i="21"/>
  <c r="AB18" i="21"/>
  <c r="AC17" i="21"/>
  <c r="AB17" i="21"/>
  <c r="AC16" i="21"/>
  <c r="AB16" i="21"/>
  <c r="AC15" i="21"/>
  <c r="AB15" i="21"/>
  <c r="AC14" i="21"/>
  <c r="AB14" i="21"/>
  <c r="AC13" i="21"/>
  <c r="AB13" i="21"/>
  <c r="AD13" i="21" s="1"/>
  <c r="AC12" i="21"/>
  <c r="AB12" i="21"/>
  <c r="AC11" i="21"/>
  <c r="AB11" i="21"/>
  <c r="AC10" i="21"/>
  <c r="AB10" i="21"/>
  <c r="AC9" i="21"/>
  <c r="AB9" i="21"/>
  <c r="AD9" i="21" s="1"/>
  <c r="AC8" i="21"/>
  <c r="AB8" i="21"/>
  <c r="AC7" i="21"/>
  <c r="AB7" i="21"/>
  <c r="AC6" i="21"/>
  <c r="AB6" i="21"/>
  <c r="AC5" i="21"/>
  <c r="AB5" i="21"/>
  <c r="M38" i="20"/>
  <c r="N37" i="20" s="1"/>
  <c r="H38" i="20"/>
  <c r="I37" i="20" s="1"/>
  <c r="G38" i="20"/>
  <c r="C38" i="20"/>
  <c r="D37" i="20" s="1"/>
  <c r="M37" i="20"/>
  <c r="M65" i="20" s="1"/>
  <c r="H37" i="20"/>
  <c r="H65" i="20" s="1"/>
  <c r="C37" i="20"/>
  <c r="N13" i="20"/>
  <c r="M13" i="20"/>
  <c r="L13" i="20"/>
  <c r="K13" i="20"/>
  <c r="J13" i="20"/>
  <c r="I13" i="20"/>
  <c r="H13" i="20"/>
  <c r="G13" i="20"/>
  <c r="F13" i="20"/>
  <c r="E13" i="20"/>
  <c r="D13" i="20"/>
  <c r="C13" i="20"/>
  <c r="B13" i="20"/>
  <c r="H4" i="20"/>
  <c r="G4" i="20"/>
  <c r="M4" i="20"/>
  <c r="AB57" i="56" l="1"/>
  <c r="AB69" i="56" s="1"/>
  <c r="P60" i="56"/>
  <c r="AB55" i="56"/>
  <c r="AB56" i="56"/>
  <c r="L60" i="56"/>
  <c r="L59" i="56"/>
  <c r="AD5" i="56"/>
  <c r="I58" i="56"/>
  <c r="Q58" i="56"/>
  <c r="F59" i="55"/>
  <c r="W59" i="55"/>
  <c r="W61" i="55" s="1"/>
  <c r="W58" i="55"/>
  <c r="L60" i="55"/>
  <c r="G58" i="55"/>
  <c r="J58" i="55"/>
  <c r="F60" i="55"/>
  <c r="I58" i="55"/>
  <c r="L59" i="55"/>
  <c r="AB56" i="55"/>
  <c r="P60" i="55"/>
  <c r="I60" i="55"/>
  <c r="AB57" i="54"/>
  <c r="L61" i="54"/>
  <c r="T58" i="54"/>
  <c r="AB56" i="54"/>
  <c r="AB70" i="54" s="1"/>
  <c r="P60" i="54"/>
  <c r="AD5" i="54"/>
  <c r="M58" i="54"/>
  <c r="U58" i="54"/>
  <c r="L58" i="54"/>
  <c r="F59" i="54"/>
  <c r="AB55" i="54"/>
  <c r="L60" i="53"/>
  <c r="J58" i="53"/>
  <c r="R58" i="53"/>
  <c r="AB57" i="53"/>
  <c r="AD5" i="53"/>
  <c r="K58" i="53"/>
  <c r="S58" i="53"/>
  <c r="L59" i="53"/>
  <c r="AB56" i="53"/>
  <c r="AB70" i="53" s="1"/>
  <c r="P60" i="53"/>
  <c r="F59" i="53"/>
  <c r="M58" i="53"/>
  <c r="U58" i="53"/>
  <c r="I60" i="53"/>
  <c r="L58" i="52"/>
  <c r="F59" i="52"/>
  <c r="I59" i="52"/>
  <c r="L59" i="52"/>
  <c r="L61" i="52" s="1"/>
  <c r="T58" i="52"/>
  <c r="AB56" i="52"/>
  <c r="AB70" i="52" s="1"/>
  <c r="P60" i="52"/>
  <c r="AB57" i="52"/>
  <c r="U58" i="52"/>
  <c r="AB55" i="52"/>
  <c r="N58" i="52"/>
  <c r="V58" i="52"/>
  <c r="AD5" i="52"/>
  <c r="AD5" i="51"/>
  <c r="G58" i="51"/>
  <c r="O58" i="51"/>
  <c r="W58" i="51"/>
  <c r="AB55" i="51"/>
  <c r="I58" i="51"/>
  <c r="Q58" i="51"/>
  <c r="Y58" i="51"/>
  <c r="F59" i="51"/>
  <c r="J58" i="51"/>
  <c r="R58" i="51"/>
  <c r="AB57" i="51"/>
  <c r="W60" i="51"/>
  <c r="L59" i="51"/>
  <c r="L61" i="51" s="1"/>
  <c r="T58" i="51"/>
  <c r="AB56" i="51"/>
  <c r="AB70" i="51" s="1"/>
  <c r="P60" i="51"/>
  <c r="AB55" i="50"/>
  <c r="P58" i="50"/>
  <c r="X58" i="50"/>
  <c r="L58" i="50"/>
  <c r="H58" i="50"/>
  <c r="I58" i="50"/>
  <c r="Q58" i="50"/>
  <c r="Y58" i="50"/>
  <c r="AB57" i="50"/>
  <c r="AB70" i="50" s="1"/>
  <c r="F59" i="50"/>
  <c r="K58" i="50"/>
  <c r="S58" i="50"/>
  <c r="AA58" i="50"/>
  <c r="W60" i="50"/>
  <c r="I59" i="50"/>
  <c r="I61" i="50" s="1"/>
  <c r="AB57" i="49"/>
  <c r="L58" i="49"/>
  <c r="I59" i="49"/>
  <c r="L59" i="49"/>
  <c r="L61" i="49" s="1"/>
  <c r="T58" i="49"/>
  <c r="AB56" i="49"/>
  <c r="AB70" i="49" s="1"/>
  <c r="P60" i="49"/>
  <c r="U58" i="49"/>
  <c r="AB55" i="49"/>
  <c r="AB69" i="49" s="1"/>
  <c r="G58" i="49"/>
  <c r="O58" i="49"/>
  <c r="W58" i="49"/>
  <c r="AB57" i="48"/>
  <c r="W60" i="48"/>
  <c r="U58" i="48"/>
  <c r="P60" i="48"/>
  <c r="AB55" i="48"/>
  <c r="AB69" i="48" s="1"/>
  <c r="N58" i="48"/>
  <c r="V58" i="48"/>
  <c r="M58" i="48"/>
  <c r="AB56" i="48"/>
  <c r="AB70" i="48" s="1"/>
  <c r="AD5" i="48"/>
  <c r="H58" i="48"/>
  <c r="P58" i="48"/>
  <c r="X58" i="48"/>
  <c r="L60" i="48"/>
  <c r="L61" i="48" s="1"/>
  <c r="L58" i="48"/>
  <c r="F59" i="47"/>
  <c r="R58" i="47"/>
  <c r="I59" i="47"/>
  <c r="L60" i="47"/>
  <c r="AB57" i="47"/>
  <c r="AB55" i="47"/>
  <c r="P59" i="47"/>
  <c r="W59" i="47"/>
  <c r="W61" i="47" s="1"/>
  <c r="W60" i="47"/>
  <c r="I58" i="47"/>
  <c r="AD5" i="47"/>
  <c r="L59" i="47"/>
  <c r="T58" i="47"/>
  <c r="AB56" i="47"/>
  <c r="AB70" i="47" s="1"/>
  <c r="P60" i="47"/>
  <c r="P60" i="45"/>
  <c r="V58" i="45"/>
  <c r="AD22" i="45"/>
  <c r="AD26" i="45"/>
  <c r="AD30" i="45"/>
  <c r="AD34" i="45"/>
  <c r="AD11" i="45"/>
  <c r="AD19" i="45"/>
  <c r="AD27" i="45"/>
  <c r="AD31" i="45"/>
  <c r="AD35" i="45"/>
  <c r="Q58" i="45"/>
  <c r="AD40" i="21"/>
  <c r="AD44" i="21"/>
  <c r="AD48" i="21"/>
  <c r="AD52" i="21"/>
  <c r="AD51" i="21"/>
  <c r="AD14" i="21"/>
  <c r="Z58" i="21"/>
  <c r="Q58" i="21"/>
  <c r="AD15" i="21"/>
  <c r="AD19" i="21"/>
  <c r="AD23" i="21"/>
  <c r="AD27" i="21"/>
  <c r="AD31" i="21"/>
  <c r="AD45" i="21"/>
  <c r="AD42" i="21"/>
  <c r="AD8" i="21"/>
  <c r="AD12" i="21"/>
  <c r="AD28" i="21"/>
  <c r="D3" i="20"/>
  <c r="E3" i="20" s="1"/>
  <c r="F3" i="20" s="1"/>
  <c r="G3" i="20" s="1"/>
  <c r="H3" i="20" s="1"/>
  <c r="I3" i="20" s="1"/>
  <c r="J3" i="20" s="1"/>
  <c r="K3" i="20" s="1"/>
  <c r="L3" i="20" s="1"/>
  <c r="M3" i="20" s="1"/>
  <c r="N3" i="20" s="1"/>
  <c r="A1" i="56" s="1"/>
  <c r="AD28" i="45"/>
  <c r="W58" i="45"/>
  <c r="W60" i="45"/>
  <c r="Y58" i="45"/>
  <c r="P58" i="45"/>
  <c r="AD15" i="45"/>
  <c r="AD7" i="45"/>
  <c r="N58" i="45"/>
  <c r="O58" i="45"/>
  <c r="AD8" i="45"/>
  <c r="L60" i="45"/>
  <c r="L59" i="45"/>
  <c r="M58" i="45"/>
  <c r="AD24" i="45"/>
  <c r="AD23" i="45"/>
  <c r="AD16" i="45"/>
  <c r="L58" i="45"/>
  <c r="K58" i="45"/>
  <c r="I60" i="45"/>
  <c r="J58" i="45"/>
  <c r="AD18" i="45"/>
  <c r="I58" i="45"/>
  <c r="AD20" i="45"/>
  <c r="AD17" i="45"/>
  <c r="H58" i="45"/>
  <c r="AB55" i="45"/>
  <c r="G58" i="45"/>
  <c r="AB56" i="45"/>
  <c r="AB57" i="45"/>
  <c r="F59" i="45"/>
  <c r="J58" i="21"/>
  <c r="AD20" i="21"/>
  <c r="AD17" i="21"/>
  <c r="AD16" i="21"/>
  <c r="AD18" i="21"/>
  <c r="N65" i="20"/>
  <c r="N38" i="20"/>
  <c r="Q38" i="20"/>
  <c r="I38" i="20"/>
  <c r="I65" i="20" s="1"/>
  <c r="L38" i="20"/>
  <c r="C65" i="20"/>
  <c r="D38" i="20"/>
  <c r="F8" i="58"/>
  <c r="G8" i="58" s="1"/>
  <c r="H8" i="58" s="1"/>
  <c r="I8" i="58" s="1"/>
  <c r="J8" i="58" s="1"/>
  <c r="K8" i="58" s="1"/>
  <c r="L8" i="58" s="1"/>
  <c r="M8" i="58" s="1"/>
  <c r="A1" i="21"/>
  <c r="I61" i="56"/>
  <c r="L61" i="56"/>
  <c r="P59" i="56"/>
  <c r="P61" i="56" s="1"/>
  <c r="W59" i="56"/>
  <c r="W61" i="56" s="1"/>
  <c r="F60" i="56"/>
  <c r="F61" i="56" s="1"/>
  <c r="F58" i="56"/>
  <c r="I61" i="55"/>
  <c r="L61" i="55"/>
  <c r="AB55" i="55"/>
  <c r="L58" i="55"/>
  <c r="AB57" i="55"/>
  <c r="P59" i="55"/>
  <c r="P61" i="55" s="1"/>
  <c r="AB69" i="54"/>
  <c r="I59" i="54"/>
  <c r="I61" i="54" s="1"/>
  <c r="P59" i="54"/>
  <c r="W59" i="54"/>
  <c r="W61" i="54" s="1"/>
  <c r="F60" i="54"/>
  <c r="F61" i="54" s="1"/>
  <c r="F58" i="54"/>
  <c r="AB69" i="53"/>
  <c r="I59" i="53"/>
  <c r="I61" i="53" s="1"/>
  <c r="P59" i="53"/>
  <c r="P61" i="53" s="1"/>
  <c r="W59" i="53"/>
  <c r="W61" i="53" s="1"/>
  <c r="F60" i="53"/>
  <c r="F61" i="53" s="1"/>
  <c r="F58" i="53"/>
  <c r="AB69" i="52"/>
  <c r="I61" i="52"/>
  <c r="P59" i="52"/>
  <c r="W59" i="52"/>
  <c r="W61" i="52" s="1"/>
  <c r="F60" i="52"/>
  <c r="F61" i="52" s="1"/>
  <c r="F58" i="52"/>
  <c r="AB69" i="51"/>
  <c r="I59" i="51"/>
  <c r="I61" i="51" s="1"/>
  <c r="P59" i="51"/>
  <c r="P61" i="51" s="1"/>
  <c r="W59" i="51"/>
  <c r="F60" i="51"/>
  <c r="F61" i="51" s="1"/>
  <c r="F58" i="51"/>
  <c r="AB69" i="50"/>
  <c r="F61" i="50"/>
  <c r="P59" i="50"/>
  <c r="P61" i="50" s="1"/>
  <c r="W59" i="50"/>
  <c r="F60" i="50"/>
  <c r="F58" i="50"/>
  <c r="I61" i="49"/>
  <c r="P59" i="49"/>
  <c r="P61" i="49" s="1"/>
  <c r="W59" i="49"/>
  <c r="W61" i="49" s="1"/>
  <c r="F60" i="49"/>
  <c r="F61" i="49" s="1"/>
  <c r="F58" i="49"/>
  <c r="I59" i="48"/>
  <c r="I61" i="48" s="1"/>
  <c r="P59" i="48"/>
  <c r="W59" i="48"/>
  <c r="W61" i="48" s="1"/>
  <c r="F60" i="48"/>
  <c r="F61" i="48" s="1"/>
  <c r="F58" i="48"/>
  <c r="I61" i="47"/>
  <c r="AB69" i="47"/>
  <c r="L61" i="47"/>
  <c r="K58" i="47"/>
  <c r="AA58" i="47"/>
  <c r="L58" i="47"/>
  <c r="P58" i="47"/>
  <c r="F60" i="47"/>
  <c r="F61" i="47" s="1"/>
  <c r="S58" i="47"/>
  <c r="I59" i="45"/>
  <c r="P59" i="45"/>
  <c r="P61" i="45" s="1"/>
  <c r="W59" i="45"/>
  <c r="F60" i="45"/>
  <c r="F58" i="45"/>
  <c r="U58" i="21"/>
  <c r="AD22" i="21"/>
  <c r="AD36" i="21"/>
  <c r="V58" i="21"/>
  <c r="X58" i="21"/>
  <c r="AD24" i="21"/>
  <c r="AD43" i="21"/>
  <c r="Y58" i="21"/>
  <c r="AA58" i="21"/>
  <c r="AD10" i="21"/>
  <c r="AD11" i="21"/>
  <c r="AD32" i="21"/>
  <c r="L59" i="21"/>
  <c r="AD26" i="21"/>
  <c r="O58" i="21"/>
  <c r="AD6" i="21"/>
  <c r="AD7" i="21"/>
  <c r="AD47" i="21"/>
  <c r="W60" i="21"/>
  <c r="T58" i="21"/>
  <c r="S58" i="21"/>
  <c r="P60" i="21"/>
  <c r="R58" i="21"/>
  <c r="P59" i="21"/>
  <c r="N58" i="21"/>
  <c r="M58" i="21"/>
  <c r="L60" i="21"/>
  <c r="K58" i="21"/>
  <c r="I60" i="21"/>
  <c r="I59" i="21"/>
  <c r="H58" i="21"/>
  <c r="AD5" i="21"/>
  <c r="G58" i="21"/>
  <c r="AB57" i="21"/>
  <c r="AB56" i="21"/>
  <c r="AB70" i="21" s="1"/>
  <c r="AB55" i="21"/>
  <c r="W59" i="21"/>
  <c r="I58" i="21"/>
  <c r="F60" i="21"/>
  <c r="L58" i="21"/>
  <c r="P58" i="21"/>
  <c r="F59" i="21"/>
  <c r="F58" i="21"/>
  <c r="K5" i="20" a="1"/>
  <c r="G9" i="20" a="1"/>
  <c r="N8" i="20" a="1"/>
  <c r="J11" i="20" a="1"/>
  <c r="N10" i="20" a="1"/>
  <c r="G8" i="20" a="1"/>
  <c r="E9" i="20" a="1"/>
  <c r="K6" i="20" a="1"/>
  <c r="G6" i="20" a="1"/>
  <c r="M10" i="20" a="1"/>
  <c r="M11" i="20" a="1"/>
  <c r="L7" i="20" a="1"/>
  <c r="J9" i="20" a="1"/>
  <c r="F6" i="20" a="1"/>
  <c r="L9" i="20" a="1"/>
  <c r="G10" i="20" a="1"/>
  <c r="E11" i="20" a="1"/>
  <c r="L11" i="20" a="1"/>
  <c r="I10" i="20" a="1"/>
  <c r="J6" i="20" a="1"/>
  <c r="N7" i="20" a="1"/>
  <c r="J4" i="20"/>
  <c r="F4" i="20"/>
  <c r="H8" i="20" a="1"/>
  <c r="M8" i="20" a="1"/>
  <c r="F7" i="20" a="1"/>
  <c r="E8" i="20" a="1"/>
  <c r="C4" i="20"/>
  <c r="E6" i="20" a="1"/>
  <c r="H7" i="20" a="1"/>
  <c r="J5" i="20" a="1"/>
  <c r="F5" i="20" a="1"/>
  <c r="I7" i="20" a="1"/>
  <c r="K7" i="20" a="1"/>
  <c r="L8" i="20" a="1"/>
  <c r="E4" i="20"/>
  <c r="N9" i="20" a="1"/>
  <c r="H10" i="20" a="1"/>
  <c r="G5" i="20" a="1"/>
  <c r="N4" i="20"/>
  <c r="I4" i="20"/>
  <c r="F9" i="20" a="1"/>
  <c r="F11" i="20" a="1"/>
  <c r="H9" i="20" a="1"/>
  <c r="N11" i="20" a="1"/>
  <c r="J7" i="20" a="1"/>
  <c r="I5" i="20" a="1"/>
  <c r="J8" i="20" a="1"/>
  <c r="E7" i="20" a="1"/>
  <c r="G7" i="20" a="1"/>
  <c r="D10" i="20" a="1"/>
  <c r="N5" i="20" a="1"/>
  <c r="I8" i="20" a="1"/>
  <c r="E5" i="20" a="1"/>
  <c r="F8" i="20" a="1"/>
  <c r="K8" i="20" a="1"/>
  <c r="I6" i="20" a="1"/>
  <c r="K11" i="20" a="1"/>
  <c r="G11" i="20" a="1"/>
  <c r="K4" i="20"/>
  <c r="M9" i="20" a="1"/>
  <c r="I9" i="20" a="1"/>
  <c r="L5" i="20" a="1"/>
  <c r="L6" i="20" a="1"/>
  <c r="H5" i="20" a="1"/>
  <c r="C6" i="20" a="1"/>
  <c r="D4" i="20"/>
  <c r="L4" i="20"/>
  <c r="H6" i="20" a="1"/>
  <c r="K10" i="20" a="1"/>
  <c r="H35" i="20" l="1"/>
  <c r="A1" i="55"/>
  <c r="A1" i="48"/>
  <c r="A1" i="51"/>
  <c r="A1" i="45"/>
  <c r="N5" i="20"/>
  <c r="AB70" i="56"/>
  <c r="M9" i="20"/>
  <c r="AB70" i="55"/>
  <c r="F61" i="55"/>
  <c r="L6" i="20"/>
  <c r="L5" i="20"/>
  <c r="P61" i="54"/>
  <c r="K6" i="20"/>
  <c r="K5" i="20"/>
  <c r="L61" i="53"/>
  <c r="J5" i="20"/>
  <c r="J6" i="20"/>
  <c r="P61" i="52"/>
  <c r="I6" i="20"/>
  <c r="I5" i="20"/>
  <c r="I8" i="20"/>
  <c r="W61" i="51"/>
  <c r="H6" i="20"/>
  <c r="H5" i="20"/>
  <c r="W61" i="50"/>
  <c r="G6" i="20"/>
  <c r="G9" i="20"/>
  <c r="G5" i="20"/>
  <c r="F9" i="20"/>
  <c r="F5" i="20"/>
  <c r="F6" i="20"/>
  <c r="P61" i="48"/>
  <c r="E6" i="20"/>
  <c r="E5" i="20"/>
  <c r="P61" i="47"/>
  <c r="AB70" i="45"/>
  <c r="C6" i="20"/>
  <c r="A1" i="54"/>
  <c r="M35" i="20"/>
  <c r="A1" i="50"/>
  <c r="C35" i="20"/>
  <c r="A1" i="47"/>
  <c r="A1" i="52"/>
  <c r="A1" i="53"/>
  <c r="A1" i="49"/>
  <c r="W61" i="45"/>
  <c r="D10" i="20"/>
  <c r="L61" i="45"/>
  <c r="I61" i="45"/>
  <c r="F61" i="45"/>
  <c r="AB69" i="45"/>
  <c r="W61" i="21"/>
  <c r="P61" i="21"/>
  <c r="L61" i="21"/>
  <c r="I61" i="21"/>
  <c r="O37" i="20"/>
  <c r="O65" i="20" s="1"/>
  <c r="O38" i="20"/>
  <c r="J37" i="20"/>
  <c r="J65" i="20" s="1"/>
  <c r="J38" i="20"/>
  <c r="E37" i="20"/>
  <c r="E38" i="20"/>
  <c r="D65" i="20"/>
  <c r="AB69" i="55"/>
  <c r="N7" i="20"/>
  <c r="N11" i="20"/>
  <c r="N10" i="20"/>
  <c r="N9" i="20"/>
  <c r="N8" i="20"/>
  <c r="M11" i="20"/>
  <c r="M10" i="20"/>
  <c r="M8" i="20"/>
  <c r="L7" i="20"/>
  <c r="L11" i="20"/>
  <c r="L9" i="20"/>
  <c r="L8" i="20"/>
  <c r="K11" i="20"/>
  <c r="K10" i="20"/>
  <c r="K7" i="20"/>
  <c r="K8" i="20"/>
  <c r="J7" i="20"/>
  <c r="J11" i="20"/>
  <c r="J9" i="20"/>
  <c r="J8" i="20"/>
  <c r="I7" i="20"/>
  <c r="I10" i="20"/>
  <c r="I9" i="20"/>
  <c r="H7" i="20"/>
  <c r="H10" i="20"/>
  <c r="H9" i="20"/>
  <c r="H8" i="20"/>
  <c r="G7" i="20"/>
  <c r="G11" i="20"/>
  <c r="G10" i="20"/>
  <c r="G8" i="20"/>
  <c r="F7" i="20"/>
  <c r="F11" i="20"/>
  <c r="F8" i="20"/>
  <c r="E7" i="20"/>
  <c r="E9" i="20"/>
  <c r="E11" i="20"/>
  <c r="E8" i="20"/>
  <c r="AB69" i="21"/>
  <c r="F61" i="21"/>
  <c r="M6" i="20" a="1"/>
  <c r="N39" i="20"/>
  <c r="M7" i="20" a="1"/>
  <c r="M39" i="20"/>
  <c r="E39" i="20"/>
  <c r="D7" i="20" a="1"/>
  <c r="L10" i="20" a="1"/>
  <c r="K9" i="20" a="1"/>
  <c r="C7" i="20" a="1"/>
  <c r="J10" i="20" a="1"/>
  <c r="C8" i="20" a="1"/>
  <c r="C9" i="20" a="1"/>
  <c r="I11" i="20" a="1"/>
  <c r="O39" i="20"/>
  <c r="H11" i="20" a="1"/>
  <c r="C10" i="20" a="1"/>
  <c r="C11" i="20" a="1"/>
  <c r="F10" i="20" a="1"/>
  <c r="D11" i="20" a="1"/>
  <c r="C5" i="20" a="1"/>
  <c r="I39" i="20"/>
  <c r="E10" i="20" a="1"/>
  <c r="D5" i="20" a="1"/>
  <c r="H39" i="20"/>
  <c r="D6" i="20" a="1"/>
  <c r="D9" i="20" a="1"/>
  <c r="N6" i="20" a="1"/>
  <c r="D39" i="20"/>
  <c r="J39" i="20"/>
  <c r="D8" i="20" a="1"/>
  <c r="M5" i="20" a="1"/>
  <c r="C39" i="20"/>
  <c r="C45" i="20" l="1"/>
  <c r="C44" i="20"/>
  <c r="C46" i="20"/>
  <c r="C63" i="20"/>
  <c r="C60" i="20"/>
  <c r="C49" i="20"/>
  <c r="C55" i="20"/>
  <c r="C59" i="20"/>
  <c r="C48" i="20"/>
  <c r="C61" i="20"/>
  <c r="C57" i="20"/>
  <c r="C56" i="20"/>
  <c r="C53" i="20"/>
  <c r="C50" i="20"/>
  <c r="C51" i="20"/>
  <c r="C52" i="20"/>
  <c r="C47" i="20"/>
  <c r="C62" i="20"/>
  <c r="C42" i="20"/>
  <c r="C43" i="20"/>
  <c r="C54" i="20"/>
  <c r="C58" i="20"/>
  <c r="D50" i="20"/>
  <c r="D63" i="20"/>
  <c r="D53" i="20"/>
  <c r="D42" i="20"/>
  <c r="D45" i="20"/>
  <c r="D57" i="20"/>
  <c r="D61" i="20"/>
  <c r="D62" i="20"/>
  <c r="D43" i="20"/>
  <c r="D60" i="20"/>
  <c r="D59" i="20"/>
  <c r="D52" i="20"/>
  <c r="D47" i="20"/>
  <c r="D55" i="20"/>
  <c r="D54" i="20"/>
  <c r="D51" i="20"/>
  <c r="D44" i="20"/>
  <c r="D49" i="20"/>
  <c r="D48" i="20"/>
  <c r="D58" i="20"/>
  <c r="D56" i="20"/>
  <c r="D46" i="20"/>
  <c r="H51" i="20"/>
  <c r="H54" i="20"/>
  <c r="H56" i="20"/>
  <c r="H55" i="20"/>
  <c r="H57" i="20"/>
  <c r="H61" i="20"/>
  <c r="H60" i="20"/>
  <c r="H58" i="20"/>
  <c r="H50" i="20"/>
  <c r="H52" i="20"/>
  <c r="H62" i="20"/>
  <c r="H42" i="20"/>
  <c r="H48" i="20"/>
  <c r="H59" i="20"/>
  <c r="H49" i="20"/>
  <c r="H44" i="20"/>
  <c r="H63" i="20"/>
  <c r="H46" i="20"/>
  <c r="H45" i="20"/>
  <c r="H43" i="20"/>
  <c r="H53" i="20"/>
  <c r="H47" i="20"/>
  <c r="I61" i="20"/>
  <c r="I60" i="20"/>
  <c r="I62" i="20"/>
  <c r="I51" i="20"/>
  <c r="I52" i="20"/>
  <c r="I55" i="20"/>
  <c r="I58" i="20"/>
  <c r="I59" i="20"/>
  <c r="I63" i="20"/>
  <c r="I44" i="20"/>
  <c r="I46" i="20"/>
  <c r="I48" i="20"/>
  <c r="I57" i="20"/>
  <c r="I42" i="20"/>
  <c r="I45" i="20"/>
  <c r="I49" i="20"/>
  <c r="I53" i="20"/>
  <c r="I56" i="20"/>
  <c r="I50" i="20"/>
  <c r="I54" i="20"/>
  <c r="I47" i="20"/>
  <c r="I43" i="20"/>
  <c r="M46" i="20"/>
  <c r="M57" i="20"/>
  <c r="M62" i="20"/>
  <c r="M51" i="20"/>
  <c r="M44" i="20"/>
  <c r="M47" i="20"/>
  <c r="M52" i="20"/>
  <c r="M49" i="20"/>
  <c r="M53" i="20"/>
  <c r="M58" i="20"/>
  <c r="M61" i="20"/>
  <c r="M45" i="20"/>
  <c r="M42" i="20"/>
  <c r="M55" i="20"/>
  <c r="M60" i="20"/>
  <c r="M48" i="20"/>
  <c r="M43" i="20"/>
  <c r="M54" i="20"/>
  <c r="M63" i="20"/>
  <c r="M59" i="20"/>
  <c r="M50" i="20"/>
  <c r="M56" i="20"/>
  <c r="N6" i="20"/>
  <c r="M7" i="20"/>
  <c r="M6" i="20"/>
  <c r="M5" i="20"/>
  <c r="L10" i="20"/>
  <c r="K9" i="20"/>
  <c r="J10" i="20"/>
  <c r="I11" i="20"/>
  <c r="H11" i="20"/>
  <c r="F10" i="20"/>
  <c r="E10" i="20"/>
  <c r="D6" i="20"/>
  <c r="N57" i="20"/>
  <c r="N48" i="20"/>
  <c r="N43" i="20"/>
  <c r="N53" i="20"/>
  <c r="N44" i="20"/>
  <c r="N62" i="20"/>
  <c r="N49" i="20"/>
  <c r="N40" i="20"/>
  <c r="N58" i="20"/>
  <c r="N45" i="20"/>
  <c r="N63" i="20"/>
  <c r="N41" i="20"/>
  <c r="N59" i="20"/>
  <c r="N50" i="20"/>
  <c r="N60" i="20"/>
  <c r="N55" i="20"/>
  <c r="N46" i="20"/>
  <c r="N56" i="20"/>
  <c r="N51" i="20"/>
  <c r="N42" i="20"/>
  <c r="N61" i="20"/>
  <c r="N52" i="20"/>
  <c r="N47" i="20"/>
  <c r="N54" i="20"/>
  <c r="D11" i="20"/>
  <c r="D9" i="20"/>
  <c r="D8" i="20"/>
  <c r="D7" i="20"/>
  <c r="D5" i="20"/>
  <c r="I40" i="20"/>
  <c r="I41" i="20" s="1"/>
  <c r="D40" i="20"/>
  <c r="D41" i="20" s="1"/>
  <c r="M40" i="20"/>
  <c r="M41" i="20" s="1"/>
  <c r="H40" i="20"/>
  <c r="H41" i="20" s="1"/>
  <c r="O51" i="20"/>
  <c r="O47" i="20"/>
  <c r="O59" i="20"/>
  <c r="O43" i="20"/>
  <c r="O45" i="20"/>
  <c r="O62" i="20"/>
  <c r="O58" i="20"/>
  <c r="O60" i="20"/>
  <c r="O54" i="20"/>
  <c r="O56" i="20"/>
  <c r="O50" i="20"/>
  <c r="O55" i="20"/>
  <c r="O52" i="20"/>
  <c r="O46" i="20"/>
  <c r="O48" i="20"/>
  <c r="O42" i="20"/>
  <c r="O44" i="20"/>
  <c r="O61" i="20"/>
  <c r="O63" i="20"/>
  <c r="O40" i="20"/>
  <c r="O53" i="20"/>
  <c r="O41" i="20"/>
  <c r="O49" i="20"/>
  <c r="O57" i="20"/>
  <c r="P37" i="20"/>
  <c r="P65" i="20" s="1"/>
  <c r="P38" i="20"/>
  <c r="C40" i="20"/>
  <c r="C41" i="20" s="1"/>
  <c r="K37" i="20"/>
  <c r="K65" i="20" s="1"/>
  <c r="K38" i="20"/>
  <c r="F37" i="20"/>
  <c r="F38" i="20"/>
  <c r="E65" i="20"/>
  <c r="C7" i="20"/>
  <c r="C11" i="20"/>
  <c r="C10" i="20"/>
  <c r="C9" i="20"/>
  <c r="C8" i="20"/>
  <c r="C5" i="20"/>
  <c r="J60" i="20"/>
  <c r="J54" i="20"/>
  <c r="J61" i="20"/>
  <c r="J47" i="20"/>
  <c r="J63" i="20"/>
  <c r="J46" i="20"/>
  <c r="J53" i="20"/>
  <c r="J56" i="20"/>
  <c r="J44" i="20"/>
  <c r="J58" i="20"/>
  <c r="E54" i="20"/>
  <c r="E62" i="20"/>
  <c r="E61" i="20"/>
  <c r="E60" i="20"/>
  <c r="E59" i="20"/>
  <c r="E56" i="20"/>
  <c r="E42" i="20"/>
  <c r="E47" i="20"/>
  <c r="E58" i="20"/>
  <c r="J50" i="20"/>
  <c r="E52" i="20"/>
  <c r="E50" i="20"/>
  <c r="J55" i="20"/>
  <c r="E46" i="20"/>
  <c r="E63" i="20"/>
  <c r="E53" i="20"/>
  <c r="J42" i="20"/>
  <c r="J49" i="20"/>
  <c r="J48" i="20"/>
  <c r="J51" i="20"/>
  <c r="E57" i="20"/>
  <c r="J45" i="20"/>
  <c r="E55" i="20"/>
  <c r="E49" i="20"/>
  <c r="E48" i="20"/>
  <c r="J43" i="20"/>
  <c r="E45" i="20"/>
  <c r="J59" i="20"/>
  <c r="J62" i="20"/>
  <c r="E43" i="20"/>
  <c r="J57" i="20"/>
  <c r="E44" i="20"/>
  <c r="E51" i="20"/>
  <c r="J52" i="20"/>
  <c r="K39" i="20"/>
  <c r="P39" i="20"/>
  <c r="F39" i="20"/>
  <c r="J40" i="20" l="1"/>
  <c r="J41" i="20" s="1"/>
  <c r="E40" i="20"/>
  <c r="E41" i="20" s="1"/>
  <c r="P52" i="20"/>
  <c r="P61" i="20"/>
  <c r="P48" i="20"/>
  <c r="P57" i="20"/>
  <c r="P44" i="20"/>
  <c r="P53" i="20"/>
  <c r="P40" i="20"/>
  <c r="P49" i="20"/>
  <c r="P46" i="20"/>
  <c r="P56" i="20"/>
  <c r="P63" i="20"/>
  <c r="P45" i="20"/>
  <c r="P59" i="20"/>
  <c r="P41" i="20"/>
  <c r="P55" i="20"/>
  <c r="P60" i="20"/>
  <c r="P51" i="20"/>
  <c r="P47" i="20"/>
  <c r="P50" i="20"/>
  <c r="P43" i="20"/>
  <c r="P62" i="20"/>
  <c r="P42" i="20"/>
  <c r="P58" i="20"/>
  <c r="P54" i="20"/>
  <c r="Q37" i="20"/>
  <c r="L37" i="20"/>
  <c r="G37" i="20"/>
  <c r="F65" i="20"/>
  <c r="K60" i="20"/>
  <c r="K49" i="20"/>
  <c r="K54" i="20"/>
  <c r="K53" i="20"/>
  <c r="F52" i="20"/>
  <c r="K44" i="20"/>
  <c r="F50" i="20"/>
  <c r="F49" i="20"/>
  <c r="K62" i="20"/>
  <c r="F59" i="20"/>
  <c r="F47" i="20"/>
  <c r="K63" i="20"/>
  <c r="F61" i="20"/>
  <c r="F55" i="20"/>
  <c r="F51" i="20"/>
  <c r="K58" i="20"/>
  <c r="K50" i="20"/>
  <c r="K47" i="20"/>
  <c r="F53" i="20"/>
  <c r="F63" i="20"/>
  <c r="F62" i="20"/>
  <c r="F42" i="20"/>
  <c r="F60" i="20"/>
  <c r="K55" i="20"/>
  <c r="K56" i="20"/>
  <c r="K51" i="20"/>
  <c r="F45" i="20"/>
  <c r="F44" i="20"/>
  <c r="F48" i="20"/>
  <c r="F58" i="20"/>
  <c r="K57" i="20"/>
  <c r="K42" i="20"/>
  <c r="K46" i="20"/>
  <c r="K61" i="20"/>
  <c r="F43" i="20"/>
  <c r="F46" i="20"/>
  <c r="F57" i="20"/>
  <c r="F56" i="20"/>
  <c r="K43" i="20"/>
  <c r="F54" i="20"/>
  <c r="K59" i="20"/>
  <c r="K45" i="20"/>
  <c r="K52" i="20"/>
  <c r="K48" i="20"/>
  <c r="G39" i="20"/>
  <c r="Q39" i="20"/>
  <c r="L39" i="20"/>
  <c r="K40" i="20" l="1"/>
  <c r="K41" i="20" s="1"/>
  <c r="F40" i="20"/>
  <c r="F41" i="20" s="1"/>
  <c r="Q56" i="20"/>
  <c r="Q57" i="20"/>
  <c r="Q60" i="20"/>
  <c r="Q55" i="20"/>
  <c r="Q62" i="20"/>
  <c r="Q51" i="20"/>
  <c r="Q58" i="20"/>
  <c r="Q49" i="20"/>
  <c r="Q52" i="20"/>
  <c r="Q47" i="20"/>
  <c r="Q41" i="20"/>
  <c r="Q54" i="20"/>
  <c r="Q45" i="20"/>
  <c r="Q48" i="20"/>
  <c r="Q50" i="20"/>
  <c r="Q61" i="20"/>
  <c r="Q44" i="20"/>
  <c r="Q59" i="20"/>
  <c r="Q53" i="20"/>
  <c r="Q46" i="20"/>
  <c r="Q40" i="20"/>
  <c r="Q42" i="20"/>
  <c r="Q43" i="20"/>
  <c r="Q63" i="20"/>
  <c r="Q65" i="20"/>
  <c r="L65" i="20"/>
  <c r="G55" i="20"/>
  <c r="G46" i="20"/>
  <c r="G53" i="20"/>
  <c r="G44" i="20"/>
  <c r="G51" i="20"/>
  <c r="G49" i="20"/>
  <c r="G47" i="20"/>
  <c r="G45" i="20"/>
  <c r="G41" i="20"/>
  <c r="G57" i="20"/>
  <c r="G43" i="20"/>
  <c r="G62" i="20"/>
  <c r="G61" i="20"/>
  <c r="G60" i="20"/>
  <c r="G48" i="20"/>
  <c r="G42" i="20"/>
  <c r="G58" i="20"/>
  <c r="G40" i="20"/>
  <c r="G56" i="20"/>
  <c r="G59" i="20"/>
  <c r="G54" i="20"/>
  <c r="G63" i="20"/>
  <c r="G52" i="20"/>
  <c r="G50" i="20"/>
  <c r="G65" i="20"/>
  <c r="L47" i="20"/>
  <c r="L53" i="20"/>
  <c r="L56" i="20"/>
  <c r="L61" i="20"/>
  <c r="L51" i="20"/>
  <c r="L49" i="20"/>
  <c r="L50" i="20"/>
  <c r="L45" i="20"/>
  <c r="L43" i="20"/>
  <c r="L60" i="20"/>
  <c r="L48" i="20"/>
  <c r="L55" i="20"/>
  <c r="L44" i="20"/>
  <c r="L46" i="20"/>
  <c r="L42" i="20"/>
  <c r="L57" i="20"/>
  <c r="L62" i="20"/>
  <c r="L54" i="20"/>
  <c r="L52" i="20"/>
  <c r="L58" i="20"/>
  <c r="L63" i="20"/>
  <c r="L59" i="20"/>
  <c r="L40" i="20" l="1"/>
  <c r="L41"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<sst xmlns="http://schemas.openxmlformats.org/spreadsheetml/2006/main" count="657" uniqueCount="107">
  <si>
    <t>Introduction</t>
  </si>
  <si>
    <t xml:space="preserve">This Environmental Services Audit Tracking Tool Workbook was designed by the Minnesota Department of Health (MDH) Infection Control and Response (ICAR) Team and adapted by the Chicago Department of Public Health (CDPH) Healthcare Settings Team to record and analyze audit data obtained from  ICARs conducted at long-term and acute care facilities. </t>
  </si>
  <si>
    <r>
      <t>The workbook is to be used in conjunction with the Environmental Checklist for Monitoring Terminal Cleaning</t>
    </r>
    <r>
      <rPr>
        <vertAlign val="superscript"/>
        <sz val="11"/>
        <color rgb="FF000000"/>
        <rFont val="Calibri"/>
        <family val="2"/>
        <scheme val="minor"/>
      </rPr>
      <t xml:space="preserve"> </t>
    </r>
    <r>
      <rPr>
        <sz val="11"/>
        <color rgb="FF000000"/>
        <rFont val="Calibri"/>
        <family val="2"/>
        <scheme val="minor"/>
      </rPr>
      <t>Observation PDF worksheet. The auditor records the occasion in which they observe if a staff member completes the relevant elements during a terminal cleaning, these are called ‘opportunities.’ The environmental services opportunities are defined on the “Element Standards” tab.</t>
    </r>
  </si>
  <si>
    <t xml:space="preserve">To begin using the workbook, please navigate to the Instructions tab. </t>
  </si>
  <si>
    <t>Environmental Services Audit Tracking Tool Instructions</t>
  </si>
  <si>
    <r>
      <t>Step 1</t>
    </r>
    <r>
      <rPr>
        <sz val="11"/>
        <color rgb="FF000000"/>
        <rFont val="Calibri"/>
        <family val="2"/>
        <scheme val="minor"/>
      </rPr>
      <t xml:space="preserve">: Before entering your monthly observational audit data, select an option from each of the drop-down menus (click on the down arrow at the right of the field). </t>
    </r>
  </si>
  <si>
    <t>Complete the following fields: Facility Name, Tracking Year, Tracking Start Date, and Goal Compliance Rate.</t>
  </si>
  <si>
    <t>FACILITY NAME:</t>
  </si>
  <si>
    <t xml:space="preserve">ASSIGNED IP: </t>
  </si>
  <si>
    <t>TRACKING YEAR:</t>
  </si>
  <si>
    <t>TRACKING START DATE: (mm-yyyy)</t>
  </si>
  <si>
    <r>
      <t xml:space="preserve">GOAL COMPLIANCE RATE:
</t>
    </r>
    <r>
      <rPr>
        <sz val="12"/>
        <rFont val="Calibri"/>
        <family val="2"/>
        <scheme val="minor"/>
      </rPr>
      <t>(e.g. 90%, 95%, etc.)</t>
    </r>
  </si>
  <si>
    <r>
      <t xml:space="preserve">Step 2: </t>
    </r>
    <r>
      <rPr>
        <sz val="11"/>
        <color rgb="FF000000"/>
        <rFont val="Calibri"/>
        <family val="2"/>
        <scheme val="minor"/>
      </rPr>
      <t>Navigate to the Month_1 tab to begin the first month of tracking.</t>
    </r>
  </si>
  <si>
    <r>
      <t>Step 3</t>
    </r>
    <r>
      <rPr>
        <sz val="11"/>
        <color rgb="FF000000"/>
        <rFont val="Calibri"/>
        <family val="2"/>
        <scheme val="minor"/>
      </rPr>
      <t xml:space="preserve">: Insert "Y" for yes , "N" for no and "N/A" for not assessed, for each opportunity during the EVS audit. </t>
    </r>
  </si>
  <si>
    <t>The box will automatically go blue for "Y", red for "N" and yellow for "N/A". The pop-up box for 'Allowed Values' can be temporarily moved out of the way using the mouse, if desired.</t>
  </si>
  <si>
    <r>
      <rPr>
        <b/>
        <sz val="11"/>
        <color theme="1"/>
        <rFont val="Calibri"/>
        <family val="2"/>
        <scheme val="minor"/>
      </rPr>
      <t xml:space="preserve">Step 4: </t>
    </r>
    <r>
      <rPr>
        <sz val="11"/>
        <color theme="1"/>
        <rFont val="Calibri"/>
        <family val="2"/>
        <scheme val="minor"/>
      </rPr>
      <t>Achievable Score, Total Score, Acual Score, Missed Opportunities, and Overall Percentage Score will be automatically calculated.</t>
    </r>
  </si>
  <si>
    <t>Environmental Cleaning Element Standards</t>
  </si>
  <si>
    <t>High Touch I</t>
  </si>
  <si>
    <t>Bed rails/controls
Tray table
IV Pole (grab area)</t>
  </si>
  <si>
    <t>All parts of the items should be visibly clean and free from blood or body substances, dust, dirt, debris, and spillages. Equipment is free from tapes/plastic etc., that may compromise cleaning. Equipment lets, wheels and castors are free from mop strings, film, dust and cobwebs.</t>
  </si>
  <si>
    <t>High Touch II</t>
  </si>
  <si>
    <t>Call box/ button
Telephone
Bedside table handle</t>
  </si>
  <si>
    <t>Hard surface items are free from dust, spots, film, fingerprints, and spillages. Equipment is free from tapes/plastics, etc., which may compromise cleaning.</t>
  </si>
  <si>
    <t>High Touch III</t>
  </si>
  <si>
    <t>Chair
Room sink
Room light switch
Room inner doorknob</t>
  </si>
  <si>
    <t>Hard surface items are free from dust, spots, film, fingerprints, and spillage. Soft surface items are free from stains, lint, rips and worn areas. Sink porcelain and tap fittings are free from smudges, smears, body fluids, soap build-up and mineral deposits.</t>
  </si>
  <si>
    <t>Bathroom Surfaces</t>
  </si>
  <si>
    <t>Bathroom inner doorknob/plate
Bathroom light switch
Bathroom handrails by toilet
Bathroom sink
Toilet seat
Toilet flush handle
Toilet bedpan cleaner</t>
  </si>
  <si>
    <t>Hard surface items are free from dust, spots, film, fingerprints, and spillages. Toilet porcelain and plastic surfaces are free from smudges, smears, body fluids, soap build-up and mineral deposits. Sink porcelain and tap fittings are free from smudges, smears, body fluids, soap build-up and mineral deposits. Equipment is free from tapes/plastics, etc., which may compromise cleaning.</t>
  </si>
  <si>
    <t>Equipment Surfaces</t>
  </si>
  <si>
    <t>IV pump control
Monitor controls
Monitor touch screen
Monitor cables
Ventilator control panel</t>
  </si>
  <si>
    <t>Equipment is free from dust, dirt, smudges, fingerprints, blood and body substances. Equipment is free from tapes/plastic etc., that may compromise cleaning. Equipment legs, wheels and castors are free from mop strings, film, dust and cobwebs.</t>
  </si>
  <si>
    <t>Reporting Month</t>
  </si>
  <si>
    <t>Month_1</t>
  </si>
  <si>
    <t>Month_2</t>
  </si>
  <si>
    <t>Month_3</t>
  </si>
  <si>
    <t>Month_4</t>
  </si>
  <si>
    <t>Month_5</t>
  </si>
  <si>
    <t>Month_6</t>
  </si>
  <si>
    <t>Month_7</t>
  </si>
  <si>
    <t>Month_8</t>
  </si>
  <si>
    <t>Month_9</t>
  </si>
  <si>
    <t>Month_10</t>
  </si>
  <si>
    <t>Month_11</t>
  </si>
  <si>
    <t>Month_12</t>
  </si>
  <si>
    <t>Environmental Services  
COMPLIANCE</t>
  </si>
  <si>
    <t xml:space="preserve"># of Audits Conducted </t>
  </si>
  <si>
    <t>Environmental Services Compliance Rate</t>
  </si>
  <si>
    <t>% Missed Opportunities per Audit</t>
  </si>
  <si>
    <t>Category TDC Score %</t>
  </si>
  <si>
    <r>
      <t xml:space="preserve">SELECT MONTHS FOR COMPARISON </t>
    </r>
    <r>
      <rPr>
        <sz val="14"/>
        <color theme="1"/>
        <rFont val="Calibri"/>
        <family val="2"/>
      </rPr>
      <t>→</t>
    </r>
  </si>
  <si>
    <t>WEEKLY (Su - Sa) RATES</t>
  </si>
  <si>
    <t>Start of Week</t>
  </si>
  <si>
    <t>End of Week</t>
  </si>
  <si>
    <t>Environmental Services 
COMPLIANCE</t>
  </si>
  <si>
    <t># of Surfaces Missed</t>
  </si>
  <si>
    <t>Average # Missed Surfaces per Audit</t>
  </si>
  <si>
    <t>NUMBER OF MISSED OPPORTUNITIES BY DATA ELEMENTS</t>
  </si>
  <si>
    <t>Bed rails/controls</t>
  </si>
  <si>
    <t>Tray table</t>
  </si>
  <si>
    <t>IV Pole (grab area)</t>
  </si>
  <si>
    <t>Call box/ button</t>
  </si>
  <si>
    <t>Telephone</t>
  </si>
  <si>
    <t>Bedside table handle</t>
  </si>
  <si>
    <t>Chair</t>
  </si>
  <si>
    <t>Room sink</t>
  </si>
  <si>
    <t>Room light switch</t>
  </si>
  <si>
    <t>Room inner door knob</t>
  </si>
  <si>
    <t>Bathroom inner door knob/plate</t>
  </si>
  <si>
    <t>Bathroom light switch</t>
  </si>
  <si>
    <t>Bathroom handrails by toilet</t>
  </si>
  <si>
    <t>Bathroom sink</t>
  </si>
  <si>
    <t>Toilet seat</t>
  </si>
  <si>
    <t>Toilet flush handle</t>
  </si>
  <si>
    <t>Toilet bedpan cleaner</t>
  </si>
  <si>
    <t>IV pump control</t>
  </si>
  <si>
    <t>Monitor controls</t>
  </si>
  <si>
    <t>Monitor touch screen</t>
  </si>
  <si>
    <t>Monitor cables</t>
  </si>
  <si>
    <t>Ventilator control panel</t>
  </si>
  <si>
    <t xml:space="preserve">EVS Audit Action Plan </t>
  </si>
  <si>
    <t>Department</t>
  </si>
  <si>
    <t>Issue</t>
  </si>
  <si>
    <t>Action</t>
  </si>
  <si>
    <t>Assigned Staff</t>
  </si>
  <si>
    <t>Due Date</t>
  </si>
  <si>
    <t>Comments / Outcome</t>
  </si>
  <si>
    <t>Audit Information</t>
  </si>
  <si>
    <t>Environmental Services Data Elements
Evaluate the following priority sites for each patient room</t>
  </si>
  <si>
    <t>Initials of ES staff (optional)</t>
  </si>
  <si>
    <t>Audit Date 
(mm/dd/yyyy)</t>
  </si>
  <si>
    <t>Unit:</t>
  </si>
  <si>
    <t>Room Number:</t>
  </si>
  <si>
    <t>Mark the monitoring method used</t>
  </si>
  <si>
    <t>Actual Score</t>
  </si>
  <si>
    <t>Missed Opportunities</t>
  </si>
  <si>
    <t>Percentage Attained</t>
  </si>
  <si>
    <t>Total Score (# of Surfaces Cleaned)</t>
  </si>
  <si>
    <t>Missed Opportunities (# of Surfaces Missed)</t>
  </si>
  <si>
    <t>Achievable Score (# of Surfaces Evaluated)</t>
  </si>
  <si>
    <t>% of Surfaces Cleaned</t>
  </si>
  <si>
    <t>Category: Total # of Surfaces Cleaned</t>
  </si>
  <si>
    <t>Category: Total # of Surfaces Evaluated</t>
  </si>
  <si>
    <t>Category TDC Score: % of Surfaces Cleaned</t>
  </si>
  <si>
    <r>
      <t xml:space="preserve">Comments </t>
    </r>
    <r>
      <rPr>
        <sz val="10"/>
        <rFont val="Arial"/>
        <family val="2"/>
      </rPr>
      <t xml:space="preserve">(insert comments here):
</t>
    </r>
  </si>
  <si>
    <t>Monthly Compliance:</t>
  </si>
  <si>
    <t>Monthly Missed: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</si>
</sst>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yyyy;@"/>
    <numFmt numFmtId="165" formatCode="0.0%"/>
    <numFmt numFmtId="166" formatCode="m/d/yyyy;@"/>
    <numFmt numFmtId="167" formatCode="[$-409]mmm\-yy;@"/>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rgb="FF003865"/>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10"/>
      <name val="Geneva"/>
    </font>
    <font>
      <sz val="14"/>
      <name val="Calibri"/>
      <family val="2"/>
      <scheme val="minor"/>
    </font>
    <font>
      <b/>
      <sz val="14"/>
      <name val="Calibri"/>
      <family val="2"/>
      <scheme val="minor"/>
    </font>
    <font>
      <sz val="12"/>
      <name val="Calibri"/>
      <family val="2"/>
      <scheme val="minor"/>
    </font>
    <font>
      <b/>
      <sz val="12"/>
      <name val="Calibri"/>
      <family val="2"/>
      <scheme val="minor"/>
    </font>
    <font>
      <sz val="10"/>
      <name val="Arial"/>
      <family val="2"/>
    </font>
    <font>
      <b/>
      <sz val="12"/>
      <name val="Arial"/>
      <family val="2"/>
    </font>
    <font>
      <b/>
      <sz val="14"/>
      <name val="Arial"/>
      <family val="2"/>
    </font>
    <font>
      <b/>
      <sz val="10"/>
      <name val="Arial"/>
      <family val="2"/>
    </font>
    <font>
      <b/>
      <sz val="12"/>
      <color theme="0"/>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sz val="14"/>
      <color theme="1"/>
      <name val="Calibri"/>
      <family val="2"/>
      <scheme val="minor"/>
    </font>
    <font>
      <sz val="14"/>
      <color theme="1"/>
      <name val="Calibri"/>
      <family val="2"/>
    </font>
    <font>
      <b/>
      <sz val="10"/>
      <name val="Calibri"/>
      <family val="2"/>
      <scheme val="minor"/>
    </font>
    <font>
      <b/>
      <sz val="24"/>
      <color rgb="FF002060"/>
      <name val="Calibri"/>
      <family val="2"/>
      <scheme val="minor"/>
    </font>
    <font>
      <b/>
      <sz val="11"/>
      <name val="Calibri"/>
      <family val="2"/>
      <scheme val="minor"/>
    </font>
    <font>
      <b/>
      <sz val="26"/>
      <color theme="1"/>
      <name val="Calibri"/>
      <family val="2"/>
      <scheme val="minor"/>
    </font>
    <font>
      <sz val="14"/>
      <color theme="0" tint="-4.9989318521683403E-2"/>
      <name val="Calibri"/>
      <family val="2"/>
      <scheme val="minor"/>
    </font>
    <font>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9D9D6"/>
        <bgColor indexed="64"/>
      </patternFill>
    </fill>
    <fill>
      <patternFill patternType="solid">
        <fgColor rgb="FFF5E1A4"/>
        <bgColor indexed="64"/>
      </patternFill>
    </fill>
    <fill>
      <patternFill patternType="solid">
        <fgColor rgb="FFB9CCD7"/>
        <bgColor indexed="64"/>
      </patternFill>
    </fill>
    <fill>
      <patternFill patternType="solid">
        <fgColor rgb="FF98A7BF"/>
        <bgColor indexed="64"/>
      </patternFill>
    </fill>
    <fill>
      <patternFill patternType="solid">
        <fgColor rgb="FFFFFF00"/>
        <bgColor indexed="64"/>
      </patternFill>
    </fill>
    <fill>
      <patternFill patternType="solid">
        <fgColor rgb="FFDFE8EA"/>
        <bgColor indexed="64"/>
      </patternFill>
    </fill>
    <fill>
      <patternFill patternType="solid">
        <fgColor rgb="FFCFE6C1"/>
        <bgColor indexed="64"/>
      </patternFill>
    </fill>
    <fill>
      <patternFill patternType="solid">
        <fgColor indexed="22"/>
        <bgColor indexed="64"/>
      </patternFill>
    </fill>
    <fill>
      <patternFill patternType="solid">
        <fgColor rgb="FFC0C0C0"/>
        <bgColor indexed="64"/>
      </patternFill>
    </fill>
    <fill>
      <patternFill patternType="solid">
        <fgColor rgb="FF97999B"/>
        <bgColor indexed="64"/>
      </patternFill>
    </fill>
    <fill>
      <patternFill patternType="solid">
        <fgColor rgb="FF53565A"/>
        <bgColor indexed="64"/>
      </patternFill>
    </fill>
    <fill>
      <patternFill patternType="solid">
        <fgColor rgb="FF003865"/>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0" fillId="0" borderId="0"/>
  </cellStyleXfs>
  <cellXfs count="246">
    <xf numFmtId="0" fontId="0" fillId="0" borderId="0" xfId="0"/>
    <xf numFmtId="0" fontId="6" fillId="0" borderId="0" xfId="0" applyFont="1"/>
    <xf numFmtId="0" fontId="7" fillId="0" borderId="0" xfId="0" applyFont="1" applyAlignment="1">
      <alignment vertical="center" wrapText="1"/>
    </xf>
    <xf numFmtId="0" fontId="5" fillId="0" borderId="0" xfId="2" applyBorder="1"/>
    <xf numFmtId="0" fontId="7"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9" fillId="0" borderId="0" xfId="0" applyFont="1"/>
    <xf numFmtId="9" fontId="11" fillId="3" borderId="1" xfId="3" applyNumberFormat="1" applyFont="1" applyFill="1" applyBorder="1" applyAlignment="1" applyProtection="1">
      <alignment horizontal="left" vertical="center"/>
      <protection locked="0"/>
    </xf>
    <xf numFmtId="0" fontId="12" fillId="2" borderId="0" xfId="3" applyFont="1" applyFill="1" applyAlignment="1">
      <alignment horizontal="left" vertical="center" wrapText="1"/>
    </xf>
    <xf numFmtId="164" fontId="11" fillId="3" borderId="1" xfId="3" applyNumberFormat="1" applyFont="1" applyFill="1" applyBorder="1" applyAlignment="1" applyProtection="1">
      <alignment horizontal="left" vertical="center"/>
      <protection locked="0"/>
    </xf>
    <xf numFmtId="0" fontId="11" fillId="3" borderId="1" xfId="3" applyFont="1" applyFill="1" applyBorder="1" applyAlignment="1" applyProtection="1">
      <alignment horizontal="left" vertical="center"/>
      <protection locked="0"/>
    </xf>
    <xf numFmtId="0" fontId="12" fillId="2" borderId="0" xfId="3" applyFont="1" applyFill="1" applyAlignment="1">
      <alignment horizontal="left" vertical="center"/>
    </xf>
    <xf numFmtId="0" fontId="11" fillId="3" borderId="1" xfId="3" applyFont="1" applyFill="1" applyBorder="1" applyAlignment="1" applyProtection="1">
      <alignment vertical="center"/>
      <protection locked="0"/>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wrapText="1"/>
    </xf>
    <xf numFmtId="0" fontId="15" fillId="0" borderId="0" xfId="0" applyFont="1"/>
    <xf numFmtId="9" fontId="15" fillId="0" borderId="0" xfId="1" applyFont="1" applyFill="1" applyBorder="1" applyProtection="1"/>
    <xf numFmtId="0" fontId="16" fillId="0" borderId="0" xfId="0" applyFont="1" applyAlignment="1">
      <alignment horizontal="center" vertical="center"/>
    </xf>
    <xf numFmtId="1" fontId="16" fillId="0" borderId="0" xfId="0" applyNumberFormat="1" applyFont="1" applyAlignment="1">
      <alignment horizontal="center" vertical="center"/>
    </xf>
    <xf numFmtId="0" fontId="16" fillId="0" borderId="0" xfId="0" applyFont="1" applyAlignment="1">
      <alignment vertical="center" wrapText="1"/>
    </xf>
    <xf numFmtId="9" fontId="0" fillId="0" borderId="0" xfId="0" applyNumberFormat="1" applyAlignment="1">
      <alignment wrapText="1"/>
    </xf>
    <xf numFmtId="0" fontId="16" fillId="0" borderId="0" xfId="0" applyFont="1" applyAlignment="1">
      <alignment horizontal="left" vertical="center"/>
    </xf>
    <xf numFmtId="166" fontId="0" fillId="0" borderId="0" xfId="0" applyNumberFormat="1" applyAlignment="1">
      <alignment wrapText="1"/>
    </xf>
    <xf numFmtId="1" fontId="17" fillId="0" borderId="0" xfId="0" applyNumberFormat="1" applyFont="1" applyAlignment="1" applyProtection="1">
      <alignment horizontal="center" vertical="center"/>
      <protection locked="0"/>
    </xf>
    <xf numFmtId="0" fontId="18" fillId="0" borderId="0" xfId="0" applyFont="1" applyAlignment="1">
      <alignment horizontal="left" vertical="center" wrapText="1"/>
    </xf>
    <xf numFmtId="0" fontId="18" fillId="0" borderId="0" xfId="0" applyFont="1" applyAlignment="1">
      <alignment horizontal="left" textRotation="90" wrapText="1"/>
    </xf>
    <xf numFmtId="0" fontId="18" fillId="0" borderId="0" xfId="0" applyFont="1" applyAlignment="1">
      <alignment horizontal="left" wrapText="1"/>
    </xf>
    <xf numFmtId="0" fontId="0" fillId="2" borderId="0" xfId="0" applyFill="1"/>
    <xf numFmtId="0" fontId="4" fillId="0" borderId="0" xfId="0" applyFont="1"/>
    <xf numFmtId="0" fontId="4" fillId="2" borderId="0" xfId="0" applyFont="1" applyFill="1"/>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20" fillId="0" borderId="5" xfId="0" applyNumberFormat="1" applyFont="1" applyBorder="1" applyAlignment="1">
      <alignment horizontal="center" vertical="center"/>
    </xf>
    <xf numFmtId="2" fontId="20" fillId="0" borderId="6" xfId="0" applyNumberFormat="1" applyFont="1" applyBorder="1" applyAlignment="1">
      <alignment horizontal="center" vertical="center"/>
    </xf>
    <xf numFmtId="2" fontId="20" fillId="0" borderId="7" xfId="0" applyNumberFormat="1" applyFont="1" applyBorder="1" applyAlignment="1">
      <alignment horizontal="center" vertical="center"/>
    </xf>
    <xf numFmtId="0" fontId="21" fillId="0" borderId="3" xfId="0" applyFont="1" applyBorder="1" applyAlignment="1">
      <alignment wrapText="1"/>
    </xf>
    <xf numFmtId="2" fontId="20" fillId="0" borderId="8" xfId="0" applyNumberFormat="1" applyFont="1" applyBorder="1" applyAlignment="1">
      <alignment horizontal="center" vertical="center"/>
    </xf>
    <xf numFmtId="2" fontId="20" fillId="0" borderId="9" xfId="0" applyNumberFormat="1" applyFont="1" applyBorder="1" applyAlignment="1">
      <alignment horizontal="center" vertical="center"/>
    </xf>
    <xf numFmtId="2" fontId="20" fillId="0" borderId="10" xfId="0" applyNumberFormat="1" applyFont="1" applyBorder="1" applyAlignment="1">
      <alignment horizontal="center" vertical="center"/>
    </xf>
    <xf numFmtId="2" fontId="20" fillId="0" borderId="11" xfId="0" applyNumberFormat="1" applyFont="1" applyBorder="1" applyAlignment="1">
      <alignment horizontal="center" vertical="center"/>
    </xf>
    <xf numFmtId="0" fontId="21" fillId="0" borderId="12" xfId="0" applyFont="1" applyBorder="1" applyAlignment="1">
      <alignment wrapText="1"/>
    </xf>
    <xf numFmtId="0" fontId="21" fillId="0" borderId="13" xfId="0" applyFont="1" applyBorder="1" applyAlignment="1">
      <alignment wrapText="1"/>
    </xf>
    <xf numFmtId="2" fontId="20" fillId="0" borderId="12" xfId="0" applyNumberFormat="1" applyFont="1" applyBorder="1" applyAlignment="1">
      <alignment horizontal="center" vertical="center"/>
    </xf>
    <xf numFmtId="2" fontId="20" fillId="0" borderId="14" xfId="0" applyNumberFormat="1" applyFont="1" applyBorder="1" applyAlignment="1">
      <alignment horizontal="center" vertical="center"/>
    </xf>
    <xf numFmtId="2" fontId="20" fillId="0" borderId="15" xfId="0" applyNumberFormat="1" applyFont="1" applyBorder="1" applyAlignment="1">
      <alignment horizontal="center" vertical="center"/>
    </xf>
    <xf numFmtId="2" fontId="20" fillId="0" borderId="16" xfId="0" applyNumberFormat="1" applyFont="1" applyBorder="1" applyAlignment="1">
      <alignment horizontal="center" vertical="center"/>
    </xf>
    <xf numFmtId="2" fontId="20" fillId="0" borderId="17" xfId="0" applyNumberFormat="1" applyFont="1" applyBorder="1" applyAlignment="1">
      <alignment horizontal="center" vertical="center"/>
    </xf>
    <xf numFmtId="2" fontId="20" fillId="0" borderId="18" xfId="0" applyNumberFormat="1" applyFont="1" applyBorder="1" applyAlignment="1">
      <alignment horizontal="center" vertical="center"/>
    </xf>
    <xf numFmtId="2" fontId="20" fillId="0" borderId="19" xfId="0" applyNumberFormat="1" applyFont="1" applyBorder="1" applyAlignment="1">
      <alignment horizontal="center" vertical="center"/>
    </xf>
    <xf numFmtId="2" fontId="20" fillId="0" borderId="20" xfId="0" applyNumberFormat="1" applyFont="1" applyBorder="1" applyAlignment="1">
      <alignment horizontal="center" vertical="center"/>
    </xf>
    <xf numFmtId="0" fontId="21" fillId="0" borderId="21" xfId="0" applyFont="1" applyBorder="1" applyAlignment="1">
      <alignment wrapText="1"/>
    </xf>
    <xf numFmtId="2" fontId="20" fillId="5" borderId="7" xfId="0" applyNumberFormat="1" applyFont="1" applyFill="1" applyBorder="1" applyAlignment="1">
      <alignment horizontal="center" vertical="center"/>
    </xf>
    <xf numFmtId="2" fontId="20" fillId="5" borderId="22" xfId="0" applyNumberFormat="1" applyFont="1" applyFill="1" applyBorder="1" applyAlignment="1">
      <alignment horizontal="center" vertical="center"/>
    </xf>
    <xf numFmtId="2" fontId="20" fillId="5" borderId="4" xfId="0" applyNumberFormat="1" applyFont="1" applyFill="1" applyBorder="1" applyAlignment="1">
      <alignment horizontal="center" vertical="center"/>
    </xf>
    <xf numFmtId="0" fontId="20" fillId="5" borderId="23" xfId="0" applyFont="1" applyFill="1" applyBorder="1" applyAlignment="1">
      <alignment wrapText="1"/>
    </xf>
    <xf numFmtId="1" fontId="20" fillId="0" borderId="25" xfId="0" applyNumberFormat="1" applyFont="1" applyBorder="1" applyAlignment="1">
      <alignment horizontal="center" vertical="center"/>
    </xf>
    <xf numFmtId="1" fontId="20" fillId="0" borderId="26" xfId="0" applyNumberFormat="1" applyFont="1" applyBorder="1" applyAlignment="1">
      <alignment horizontal="center" vertical="center"/>
    </xf>
    <xf numFmtId="1" fontId="20" fillId="0" borderId="9" xfId="0" applyNumberFormat="1" applyFont="1" applyBorder="1" applyAlignment="1">
      <alignment horizontal="center" vertical="center"/>
    </xf>
    <xf numFmtId="1" fontId="20" fillId="0" borderId="8" xfId="0" applyNumberFormat="1" applyFont="1" applyBorder="1" applyAlignment="1">
      <alignment horizontal="center" vertical="center"/>
    </xf>
    <xf numFmtId="1" fontId="20" fillId="0" borderId="27" xfId="0" applyNumberFormat="1" applyFont="1" applyBorder="1" applyAlignment="1">
      <alignment horizontal="center" vertical="center"/>
    </xf>
    <xf numFmtId="1" fontId="20" fillId="0" borderId="10" xfId="0" applyNumberFormat="1" applyFont="1" applyBorder="1" applyAlignment="1">
      <alignment horizontal="center" vertical="center"/>
    </xf>
    <xf numFmtId="1" fontId="20" fillId="0" borderId="28" xfId="0" applyNumberFormat="1" applyFont="1" applyBorder="1" applyAlignment="1">
      <alignment horizontal="center" vertical="center"/>
    </xf>
    <xf numFmtId="1" fontId="20" fillId="0" borderId="29" xfId="0" applyNumberFormat="1" applyFont="1" applyBorder="1" applyAlignment="1">
      <alignment horizontal="center" vertical="center"/>
    </xf>
    <xf numFmtId="0" fontId="21" fillId="0" borderId="30" xfId="0" applyFont="1" applyBorder="1" applyAlignment="1">
      <alignment wrapText="1"/>
    </xf>
    <xf numFmtId="0" fontId="0" fillId="0" borderId="32" xfId="0" applyBorder="1"/>
    <xf numFmtId="0" fontId="0" fillId="2" borderId="33" xfId="0" applyFill="1" applyBorder="1" applyAlignment="1">
      <alignment horizontal="center" vertical="center"/>
    </xf>
    <xf numFmtId="0" fontId="0" fillId="2" borderId="20"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wrapText="1"/>
    </xf>
    <xf numFmtId="14" fontId="0" fillId="6" borderId="7" xfId="0" applyNumberFormat="1" applyFill="1" applyBorder="1"/>
    <xf numFmtId="14" fontId="0" fillId="6" borderId="22" xfId="0" applyNumberFormat="1" applyFill="1" applyBorder="1"/>
    <xf numFmtId="14" fontId="0" fillId="6" borderId="4" xfId="0" applyNumberFormat="1" applyFill="1" applyBorder="1"/>
    <xf numFmtId="14" fontId="0" fillId="6" borderId="26" xfId="0" applyNumberFormat="1" applyFill="1" applyBorder="1"/>
    <xf numFmtId="0" fontId="3" fillId="6" borderId="23" xfId="0" applyFont="1" applyFill="1" applyBorder="1" applyAlignment="1">
      <alignment wrapText="1"/>
    </xf>
    <xf numFmtId="14" fontId="0" fillId="6" borderId="15" xfId="0" applyNumberFormat="1" applyFill="1" applyBorder="1"/>
    <xf numFmtId="14" fontId="0" fillId="6" borderId="38" xfId="0" applyNumberFormat="1" applyFill="1" applyBorder="1"/>
    <xf numFmtId="14" fontId="0" fillId="6" borderId="19" xfId="0" applyNumberFormat="1" applyFill="1" applyBorder="1"/>
    <xf numFmtId="0" fontId="3" fillId="6" borderId="12" xfId="0" applyFont="1" applyFill="1" applyBorder="1" applyAlignment="1">
      <alignment wrapText="1"/>
    </xf>
    <xf numFmtId="0" fontId="2" fillId="0" borderId="0" xfId="0" applyFont="1"/>
    <xf numFmtId="0" fontId="4" fillId="2" borderId="0" xfId="0" applyFont="1" applyFill="1" applyAlignment="1">
      <alignment wrapText="1"/>
    </xf>
    <xf numFmtId="10" fontId="20" fillId="9" borderId="2" xfId="0" applyNumberFormat="1" applyFont="1" applyFill="1" applyBorder="1" applyAlignment="1">
      <alignment horizontal="center" vertical="center"/>
    </xf>
    <xf numFmtId="0" fontId="20" fillId="9" borderId="2" xfId="0" applyFont="1" applyFill="1" applyBorder="1" applyAlignment="1">
      <alignment wrapText="1"/>
    </xf>
    <xf numFmtId="0" fontId="20" fillId="5" borderId="2" xfId="0" applyFont="1" applyFill="1" applyBorder="1" applyAlignment="1">
      <alignment wrapText="1"/>
    </xf>
    <xf numFmtId="165" fontId="20" fillId="10" borderId="2" xfId="0" applyNumberFormat="1" applyFont="1" applyFill="1" applyBorder="1" applyAlignment="1">
      <alignment horizontal="center" vertical="center"/>
    </xf>
    <xf numFmtId="0" fontId="20" fillId="10" borderId="2" xfId="0" applyFont="1" applyFill="1" applyBorder="1" applyAlignment="1">
      <alignment wrapText="1"/>
    </xf>
    <xf numFmtId="0" fontId="0" fillId="2" borderId="2" xfId="0" applyFill="1" applyBorder="1" applyAlignment="1">
      <alignment horizontal="center" vertical="center"/>
    </xf>
    <xf numFmtId="0" fontId="0" fillId="2" borderId="2" xfId="0" applyFill="1" applyBorder="1" applyAlignment="1">
      <alignment wrapText="1"/>
    </xf>
    <xf numFmtId="167" fontId="20" fillId="6" borderId="2" xfId="0" applyNumberFormat="1" applyFont="1" applyFill="1" applyBorder="1" applyAlignment="1">
      <alignment horizontal="center" vertical="center"/>
    </xf>
    <xf numFmtId="0" fontId="0" fillId="6" borderId="2" xfId="0" applyFill="1" applyBorder="1" applyAlignment="1">
      <alignment horizontal="center" vertical="center"/>
    </xf>
    <xf numFmtId="0" fontId="0" fillId="0" borderId="7" xfId="0" applyBorder="1" applyAlignment="1" applyProtection="1">
      <alignment wrapText="1"/>
      <protection locked="0"/>
    </xf>
    <xf numFmtId="0" fontId="0" fillId="0" borderId="22" xfId="0" applyBorder="1" applyAlignment="1" applyProtection="1">
      <alignment wrapText="1"/>
      <protection locked="0"/>
    </xf>
    <xf numFmtId="0" fontId="0" fillId="0" borderId="5" xfId="0"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Alignment="1" applyProtection="1">
      <alignment wrapText="1"/>
      <protection locked="0"/>
    </xf>
    <xf numFmtId="0" fontId="0" fillId="0" borderId="10" xfId="0" applyBorder="1" applyAlignment="1" applyProtection="1">
      <alignment wrapText="1"/>
      <protection locked="0"/>
    </xf>
    <xf numFmtId="0" fontId="0" fillId="0" borderId="15" xfId="0" applyBorder="1" applyAlignment="1" applyProtection="1">
      <alignment wrapText="1"/>
      <protection locked="0"/>
    </xf>
    <xf numFmtId="0" fontId="0" fillId="0" borderId="34" xfId="0" applyBorder="1" applyAlignment="1" applyProtection="1">
      <alignment wrapText="1"/>
      <protection locked="0"/>
    </xf>
    <xf numFmtId="0" fontId="0" fillId="0" borderId="17" xfId="0" applyBorder="1" applyAlignment="1" applyProtection="1">
      <alignment wrapText="1"/>
      <protection locked="0"/>
    </xf>
    <xf numFmtId="0" fontId="25" fillId="0" borderId="36" xfId="0" applyFont="1" applyBorder="1" applyAlignment="1">
      <alignment horizontal="center"/>
    </xf>
    <xf numFmtId="0" fontId="25" fillId="0" borderId="43" xfId="0" applyFont="1" applyBorder="1" applyAlignment="1">
      <alignment horizontal="center"/>
    </xf>
    <xf numFmtId="0" fontId="25" fillId="0" borderId="43" xfId="0" applyFont="1" applyBorder="1" applyAlignment="1">
      <alignment horizontal="center" vertical="center" wrapText="1"/>
    </xf>
    <xf numFmtId="0" fontId="25" fillId="0" borderId="44" xfId="0" applyFont="1" applyBorder="1" applyAlignment="1">
      <alignment horizontal="center"/>
    </xf>
    <xf numFmtId="0" fontId="25" fillId="0" borderId="37" xfId="0" applyFont="1" applyBorder="1" applyAlignment="1">
      <alignment horizontal="center"/>
    </xf>
    <xf numFmtId="0" fontId="15" fillId="11" borderId="45" xfId="0" applyFont="1" applyFill="1" applyBorder="1"/>
    <xf numFmtId="0" fontId="15" fillId="11" borderId="46" xfId="0" applyFont="1" applyFill="1" applyBorder="1"/>
    <xf numFmtId="0" fontId="15" fillId="11" borderId="47" xfId="0" applyFont="1" applyFill="1" applyBorder="1"/>
    <xf numFmtId="0" fontId="15" fillId="11" borderId="48" xfId="0" applyFont="1" applyFill="1" applyBorder="1"/>
    <xf numFmtId="49" fontId="16" fillId="2" borderId="41" xfId="0" applyNumberFormat="1" applyFont="1" applyFill="1" applyBorder="1"/>
    <xf numFmtId="0" fontId="15" fillId="11" borderId="0" xfId="0" applyFont="1" applyFill="1"/>
    <xf numFmtId="0" fontId="15" fillId="11" borderId="32" xfId="0" applyFont="1" applyFill="1" applyBorder="1"/>
    <xf numFmtId="0" fontId="15" fillId="11" borderId="49" xfId="0" applyFont="1" applyFill="1" applyBorder="1"/>
    <xf numFmtId="0" fontId="15" fillId="11" borderId="50" xfId="0" applyFont="1" applyFill="1" applyBorder="1"/>
    <xf numFmtId="0" fontId="15" fillId="11" borderId="51" xfId="0" applyFont="1" applyFill="1" applyBorder="1"/>
    <xf numFmtId="1" fontId="16" fillId="13" borderId="52" xfId="0" applyNumberFormat="1" applyFont="1" applyFill="1" applyBorder="1" applyAlignment="1">
      <alignment horizontal="center" vertical="center"/>
    </xf>
    <xf numFmtId="1" fontId="16" fillId="13" borderId="53" xfId="0" applyNumberFormat="1" applyFont="1" applyFill="1" applyBorder="1" applyAlignment="1">
      <alignment horizontal="center" vertical="center"/>
    </xf>
    <xf numFmtId="0" fontId="16" fillId="13" borderId="41" xfId="0" applyFont="1" applyFill="1" applyBorder="1" applyAlignment="1">
      <alignment vertical="center" wrapText="1"/>
    </xf>
    <xf numFmtId="0" fontId="16" fillId="13" borderId="47" xfId="0" applyFont="1" applyFill="1" applyBorder="1" applyAlignment="1">
      <alignment vertical="center" wrapText="1"/>
    </xf>
    <xf numFmtId="10" fontId="16" fillId="4" borderId="53" xfId="0" applyNumberFormat="1" applyFont="1" applyFill="1" applyBorder="1" applyAlignment="1">
      <alignment horizontal="center" vertical="center"/>
    </xf>
    <xf numFmtId="1" fontId="16" fillId="4" borderId="53" xfId="0" applyNumberFormat="1" applyFont="1" applyFill="1" applyBorder="1" applyAlignment="1">
      <alignment horizontal="left" vertical="center"/>
    </xf>
    <xf numFmtId="1" fontId="16" fillId="4" borderId="53" xfId="0" applyNumberFormat="1" applyFont="1" applyFill="1" applyBorder="1" applyAlignment="1">
      <alignment horizontal="center" vertical="center"/>
    </xf>
    <xf numFmtId="0" fontId="16" fillId="4" borderId="41" xfId="0" applyFont="1" applyFill="1" applyBorder="1" applyAlignment="1">
      <alignment vertical="center" wrapText="1"/>
    </xf>
    <xf numFmtId="0" fontId="16" fillId="4" borderId="53" xfId="0" applyFont="1" applyFill="1" applyBorder="1" applyAlignment="1">
      <alignment horizontal="center" vertical="center"/>
    </xf>
    <xf numFmtId="0" fontId="16" fillId="4" borderId="41" xfId="0" applyFont="1" applyFill="1" applyBorder="1" applyAlignment="1">
      <alignment horizontal="left" vertical="center"/>
    </xf>
    <xf numFmtId="1" fontId="16" fillId="13" borderId="1" xfId="0" applyNumberFormat="1" applyFont="1" applyFill="1" applyBorder="1" applyAlignment="1">
      <alignment horizontal="center" vertical="center"/>
    </xf>
    <xf numFmtId="1" fontId="16" fillId="4" borderId="54" xfId="0" applyNumberFormat="1" applyFont="1" applyFill="1" applyBorder="1" applyAlignment="1">
      <alignment horizontal="center" vertical="center"/>
    </xf>
    <xf numFmtId="0" fontId="16" fillId="4" borderId="54" xfId="0" applyFont="1" applyFill="1" applyBorder="1" applyAlignment="1">
      <alignment horizontal="center" vertical="center"/>
    </xf>
    <xf numFmtId="0" fontId="16" fillId="4" borderId="47" xfId="0" applyFont="1" applyFill="1" applyBorder="1" applyAlignment="1">
      <alignment horizontal="left" vertical="center"/>
    </xf>
    <xf numFmtId="166" fontId="0" fillId="0" borderId="50" xfId="0" applyNumberFormat="1" applyBorder="1" applyAlignment="1">
      <alignment wrapText="1"/>
    </xf>
    <xf numFmtId="9" fontId="0" fillId="4" borderId="7" xfId="0" applyNumberFormat="1" applyFill="1" applyBorder="1" applyAlignment="1">
      <alignment wrapText="1"/>
    </xf>
    <xf numFmtId="0" fontId="0" fillId="4" borderId="29" xfId="0" applyFill="1" applyBorder="1" applyAlignment="1">
      <alignment wrapText="1"/>
    </xf>
    <xf numFmtId="0" fontId="0" fillId="4" borderId="26" xfId="0" applyFill="1" applyBorder="1" applyAlignment="1">
      <alignment wrapText="1"/>
    </xf>
    <xf numFmtId="1" fontId="17" fillId="0" borderId="55" xfId="0" applyNumberFormat="1" applyFont="1" applyBorder="1" applyAlignment="1" applyProtection="1">
      <alignment horizontal="center" vertical="center"/>
      <protection locked="0"/>
    </xf>
    <xf numFmtId="1" fontId="17" fillId="0" borderId="29" xfId="0" applyNumberFormat="1" applyFont="1" applyBorder="1" applyAlignment="1" applyProtection="1">
      <alignment horizontal="center" vertical="center"/>
      <protection locked="0"/>
    </xf>
    <xf numFmtId="0" fontId="0" fillId="0" borderId="56" xfId="0" applyBorder="1" applyAlignment="1" applyProtection="1">
      <alignment wrapText="1"/>
      <protection locked="0"/>
    </xf>
    <xf numFmtId="166" fontId="0" fillId="0" borderId="56" xfId="0" applyNumberFormat="1" applyBorder="1" applyAlignment="1" applyProtection="1">
      <alignment wrapText="1"/>
      <protection locked="0"/>
    </xf>
    <xf numFmtId="166" fontId="0" fillId="0" borderId="2" xfId="0" applyNumberFormat="1" applyBorder="1" applyAlignment="1" applyProtection="1">
      <alignment wrapText="1"/>
      <protection locked="0"/>
    </xf>
    <xf numFmtId="9" fontId="0" fillId="4" borderId="8" xfId="0" applyNumberFormat="1" applyFill="1" applyBorder="1" applyAlignment="1">
      <alignment wrapText="1"/>
    </xf>
    <xf numFmtId="0" fontId="0" fillId="4" borderId="2" xfId="0" applyFill="1" applyBorder="1" applyAlignment="1">
      <alignment wrapText="1"/>
    </xf>
    <xf numFmtId="1" fontId="17" fillId="0" borderId="9" xfId="0" applyNumberFormat="1" applyFont="1" applyBorder="1" applyAlignment="1" applyProtection="1">
      <alignment horizontal="center" vertical="center"/>
      <protection locked="0"/>
    </xf>
    <xf numFmtId="0" fontId="0" fillId="0" borderId="28" xfId="0" applyBorder="1" applyAlignment="1" applyProtection="1">
      <alignment wrapText="1"/>
      <protection locked="0"/>
    </xf>
    <xf numFmtId="166" fontId="0" fillId="0" borderId="28" xfId="0" applyNumberFormat="1" applyBorder="1" applyAlignment="1" applyProtection="1">
      <alignment wrapText="1"/>
      <protection locked="0"/>
    </xf>
    <xf numFmtId="0" fontId="0" fillId="0" borderId="26" xfId="0" applyBorder="1" applyAlignment="1" applyProtection="1">
      <alignment wrapText="1"/>
      <protection locked="0"/>
    </xf>
    <xf numFmtId="0" fontId="0" fillId="4" borderId="9" xfId="0" applyFill="1" applyBorder="1" applyAlignment="1">
      <alignment wrapText="1"/>
    </xf>
    <xf numFmtId="0" fontId="0" fillId="0" borderId="11" xfId="0" applyBorder="1" applyAlignment="1" applyProtection="1">
      <alignment wrapText="1"/>
      <protection locked="0"/>
    </xf>
    <xf numFmtId="166" fontId="0" fillId="0" borderId="11" xfId="0" applyNumberFormat="1" applyBorder="1" applyAlignment="1" applyProtection="1">
      <alignment wrapText="1"/>
      <protection locked="0"/>
    </xf>
    <xf numFmtId="9" fontId="0" fillId="4" borderId="57" xfId="0" applyNumberFormat="1" applyFill="1" applyBorder="1" applyAlignment="1">
      <alignment wrapText="1"/>
    </xf>
    <xf numFmtId="166" fontId="0" fillId="0" borderId="38" xfId="0" applyNumberFormat="1" applyBorder="1" applyAlignment="1" applyProtection="1">
      <alignment wrapText="1"/>
      <protection locked="0"/>
    </xf>
    <xf numFmtId="0" fontId="0" fillId="4" borderId="38" xfId="0" applyFill="1" applyBorder="1" applyAlignment="1">
      <alignment wrapText="1"/>
    </xf>
    <xf numFmtId="0" fontId="0" fillId="4" borderId="19" xfId="0" applyFill="1" applyBorder="1" applyAlignment="1">
      <alignment wrapText="1"/>
    </xf>
    <xf numFmtId="0" fontId="0" fillId="0" borderId="33" xfId="0" applyBorder="1" applyAlignment="1" applyProtection="1">
      <alignment wrapText="1"/>
      <protection locked="0"/>
    </xf>
    <xf numFmtId="166" fontId="0" fillId="0" borderId="34" xfId="0" applyNumberFormat="1" applyBorder="1" applyAlignment="1" applyProtection="1">
      <alignment wrapText="1"/>
      <protection locked="0"/>
    </xf>
    <xf numFmtId="0" fontId="0" fillId="0" borderId="38" xfId="0" applyBorder="1" applyAlignment="1" applyProtection="1">
      <alignment wrapText="1"/>
      <protection locked="0"/>
    </xf>
    <xf numFmtId="0" fontId="27" fillId="4" borderId="58" xfId="0" applyFont="1" applyFill="1" applyBorder="1" applyAlignment="1">
      <alignment horizontal="left" textRotation="90" wrapText="1"/>
    </xf>
    <xf numFmtId="0" fontId="27" fillId="4" borderId="59" xfId="0" applyFont="1" applyFill="1" applyBorder="1" applyAlignment="1">
      <alignment horizontal="left" textRotation="90" wrapText="1"/>
    </xf>
    <xf numFmtId="0" fontId="27" fillId="4" borderId="54" xfId="0" applyFont="1" applyFill="1" applyBorder="1" applyAlignment="1">
      <alignment horizontal="left" textRotation="90" wrapText="1"/>
    </xf>
    <xf numFmtId="0" fontId="27" fillId="0" borderId="60" xfId="0" applyFont="1" applyBorder="1" applyAlignment="1">
      <alignment horizontal="left" wrapText="1"/>
    </xf>
    <xf numFmtId="0" fontId="27" fillId="0" borderId="40" xfId="0" applyFont="1" applyBorder="1" applyAlignment="1">
      <alignment horizontal="left" wrapText="1"/>
    </xf>
    <xf numFmtId="0" fontId="27" fillId="0" borderId="58" xfId="0" applyFont="1" applyBorder="1" applyAlignment="1">
      <alignment horizontal="left" wrapText="1"/>
    </xf>
    <xf numFmtId="0" fontId="27" fillId="0" borderId="59" xfId="0" applyFont="1" applyBorder="1" applyAlignment="1">
      <alignment horizontal="left" wrapText="1"/>
    </xf>
    <xf numFmtId="0" fontId="27" fillId="0" borderId="61" xfId="0" applyFont="1" applyBorder="1" applyAlignment="1">
      <alignment horizontal="left" wrapText="1"/>
    </xf>
    <xf numFmtId="0" fontId="27" fillId="0" borderId="54" xfId="0" applyFont="1" applyBorder="1" applyAlignment="1">
      <alignment horizontal="left" wrapText="1"/>
    </xf>
    <xf numFmtId="0" fontId="19" fillId="13" borderId="39" xfId="0" applyFont="1" applyFill="1" applyBorder="1" applyAlignment="1">
      <alignment horizontal="center"/>
    </xf>
    <xf numFmtId="0" fontId="19" fillId="13" borderId="40" xfId="0" applyFont="1" applyFill="1" applyBorder="1" applyAlignment="1">
      <alignment horizontal="center"/>
    </xf>
    <xf numFmtId="0" fontId="19" fillId="13" borderId="41" xfId="0" applyFont="1" applyFill="1" applyBorder="1" applyAlignment="1">
      <alignment horizontal="center"/>
    </xf>
    <xf numFmtId="9" fontId="29" fillId="0" borderId="0" xfId="3" applyNumberFormat="1" applyFont="1" applyAlignment="1" applyProtection="1">
      <alignment horizontal="left" vertical="center"/>
      <protection locked="0"/>
    </xf>
    <xf numFmtId="49" fontId="16" fillId="0" borderId="41" xfId="0" applyNumberFormat="1" applyFont="1" applyBorder="1"/>
    <xf numFmtId="0" fontId="16" fillId="0" borderId="47" xfId="0" applyFont="1" applyBorder="1"/>
    <xf numFmtId="165" fontId="20" fillId="5" borderId="2" xfId="0" applyNumberFormat="1" applyFont="1" applyFill="1" applyBorder="1" applyAlignment="1">
      <alignment horizontal="center" vertical="center"/>
    </xf>
    <xf numFmtId="2" fontId="20" fillId="5" borderId="5" xfId="1" applyNumberFormat="1" applyFont="1" applyFill="1" applyBorder="1" applyAlignment="1">
      <alignment horizontal="center" vertical="center"/>
    </xf>
    <xf numFmtId="2" fontId="20" fillId="5" borderId="22" xfId="1" applyNumberFormat="1" applyFont="1" applyFill="1" applyBorder="1" applyAlignment="1">
      <alignment horizontal="center" vertical="center"/>
    </xf>
    <xf numFmtId="2" fontId="20" fillId="5" borderId="7" xfId="1" applyNumberFormat="1" applyFont="1" applyFill="1" applyBorder="1" applyAlignment="1">
      <alignment horizontal="center" vertical="center"/>
    </xf>
    <xf numFmtId="0" fontId="30" fillId="0" borderId="0" xfId="0" applyFont="1" applyAlignment="1">
      <alignment wrapText="1"/>
    </xf>
    <xf numFmtId="165" fontId="16" fillId="0" borderId="0" xfId="1" applyNumberFormat="1" applyFont="1" applyFill="1" applyBorder="1" applyAlignment="1" applyProtection="1">
      <alignment horizontal="center"/>
    </xf>
    <xf numFmtId="0" fontId="16" fillId="0" borderId="0" xfId="0" applyFont="1" applyAlignment="1">
      <alignment vertical="top" wrapText="1"/>
    </xf>
    <xf numFmtId="0" fontId="15"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4" fillId="2" borderId="0" xfId="0" applyFont="1" applyFill="1" applyAlignment="1">
      <alignment horizontal="center"/>
    </xf>
    <xf numFmtId="0" fontId="20" fillId="6"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3" fillId="8" borderId="20" xfId="0" applyFont="1" applyFill="1" applyBorder="1" applyAlignment="1">
      <alignment horizontal="right"/>
    </xf>
    <xf numFmtId="167" fontId="22" fillId="7" borderId="41" xfId="0" applyNumberFormat="1" applyFont="1" applyFill="1" applyBorder="1" applyAlignment="1" applyProtection="1">
      <alignment horizontal="center"/>
      <protection locked="0"/>
    </xf>
    <xf numFmtId="167" fontId="22" fillId="7" borderId="40" xfId="0" applyNumberFormat="1" applyFont="1" applyFill="1" applyBorder="1" applyAlignment="1" applyProtection="1">
      <alignment horizontal="center"/>
      <protection locked="0"/>
    </xf>
    <xf numFmtId="167" fontId="22" fillId="7" borderId="39" xfId="0" applyNumberFormat="1" applyFont="1" applyFill="1" applyBorder="1" applyAlignment="1" applyProtection="1">
      <alignment horizontal="center"/>
      <protection locked="0"/>
    </xf>
    <xf numFmtId="0" fontId="3" fillId="6" borderId="8" xfId="0" applyFont="1" applyFill="1" applyBorder="1" applyAlignment="1">
      <alignment horizontal="center" vertical="center"/>
    </xf>
    <xf numFmtId="0" fontId="3" fillId="6" borderId="25" xfId="0" applyFont="1" applyFill="1" applyBorder="1" applyAlignment="1">
      <alignment horizontal="center" vertical="center"/>
    </xf>
    <xf numFmtId="0" fontId="20" fillId="4" borderId="36"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6" fillId="0" borderId="0" xfId="0" applyFont="1" applyAlignment="1">
      <alignment horizontal="left"/>
    </xf>
    <xf numFmtId="164" fontId="28" fillId="0" borderId="0" xfId="0" applyNumberFormat="1" applyFont="1" applyAlignment="1">
      <alignment horizontal="center"/>
    </xf>
    <xf numFmtId="0" fontId="19" fillId="15" borderId="41" xfId="0" applyFont="1" applyFill="1" applyBorder="1" applyAlignment="1">
      <alignment horizontal="center" vertical="center"/>
    </xf>
    <xf numFmtId="0" fontId="19" fillId="15" borderId="40" xfId="0" applyFont="1" applyFill="1" applyBorder="1" applyAlignment="1">
      <alignment horizontal="center" vertical="center"/>
    </xf>
    <xf numFmtId="0" fontId="19" fillId="15" borderId="39" xfId="0" applyFont="1" applyFill="1" applyBorder="1" applyAlignment="1">
      <alignment horizontal="center" vertical="center"/>
    </xf>
    <xf numFmtId="0" fontId="19" fillId="14" borderId="41" xfId="0" applyFont="1" applyFill="1" applyBorder="1" applyAlignment="1">
      <alignment horizontal="center" vertical="center" wrapText="1"/>
    </xf>
    <xf numFmtId="0" fontId="19" fillId="14" borderId="40" xfId="0" applyFont="1" applyFill="1" applyBorder="1" applyAlignment="1">
      <alignment horizontal="center" vertical="center"/>
    </xf>
    <xf numFmtId="0" fontId="19" fillId="14" borderId="39" xfId="0" applyFont="1" applyFill="1" applyBorder="1" applyAlignment="1">
      <alignment horizontal="center" vertical="center"/>
    </xf>
    <xf numFmtId="0" fontId="27" fillId="0" borderId="15" xfId="0" applyFont="1" applyBorder="1" applyAlignment="1">
      <alignment horizontal="left" wrapText="1"/>
    </xf>
    <xf numFmtId="0" fontId="27" fillId="0" borderId="7" xfId="0" applyFont="1" applyBorder="1" applyAlignment="1">
      <alignment horizontal="left" wrapText="1"/>
    </xf>
    <xf numFmtId="0" fontId="27" fillId="0" borderId="64" xfId="0" applyFont="1" applyBorder="1" applyAlignment="1">
      <alignment horizontal="left" wrapText="1"/>
    </xf>
    <xf numFmtId="0" fontId="27" fillId="0" borderId="3" xfId="0" applyFont="1" applyBorder="1" applyAlignment="1">
      <alignment horizontal="left" wrapText="1"/>
    </xf>
    <xf numFmtId="0" fontId="27" fillId="0" borderId="63" xfId="0" applyFont="1" applyBorder="1" applyAlignment="1">
      <alignment horizontal="left" wrapText="1"/>
    </xf>
    <xf numFmtId="0" fontId="27" fillId="0" borderId="13" xfId="0" applyFont="1" applyBorder="1" applyAlignment="1">
      <alignment horizontal="left" wrapText="1"/>
    </xf>
    <xf numFmtId="0" fontId="27" fillId="0" borderId="51" xfId="0" applyFont="1" applyBorder="1" applyAlignment="1">
      <alignment horizontal="left" wrapText="1"/>
    </xf>
    <xf numFmtId="0" fontId="27" fillId="0" borderId="47" xfId="0" applyFont="1" applyBorder="1" applyAlignment="1">
      <alignment horizontal="left" wrapText="1"/>
    </xf>
    <xf numFmtId="0" fontId="27" fillId="0" borderId="62" xfId="0" applyFont="1" applyBorder="1" applyAlignment="1">
      <alignment horizontal="left" wrapText="1"/>
    </xf>
    <xf numFmtId="0" fontId="27" fillId="0" borderId="23" xfId="0" applyFont="1" applyBorder="1" applyAlignment="1">
      <alignment horizontal="left" wrapText="1"/>
    </xf>
    <xf numFmtId="0" fontId="14" fillId="13" borderId="41"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39" xfId="0" applyFont="1" applyFill="1" applyBorder="1" applyAlignment="1">
      <alignment horizontal="center" vertical="center"/>
    </xf>
    <xf numFmtId="0" fontId="14" fillId="13" borderId="40" xfId="0" applyFont="1" applyFill="1" applyBorder="1" applyAlignment="1">
      <alignment horizontal="center" wrapText="1"/>
    </xf>
    <xf numFmtId="1" fontId="16" fillId="13" borderId="41" xfId="0" applyNumberFormat="1" applyFont="1" applyFill="1" applyBorder="1" applyAlignment="1">
      <alignment horizontal="center" vertical="center"/>
    </xf>
    <xf numFmtId="1" fontId="16" fillId="13" borderId="40" xfId="0" applyNumberFormat="1" applyFont="1" applyFill="1" applyBorder="1" applyAlignment="1">
      <alignment horizontal="center" vertical="center"/>
    </xf>
    <xf numFmtId="1" fontId="16" fillId="13" borderId="39" xfId="0" applyNumberFormat="1" applyFont="1" applyFill="1" applyBorder="1" applyAlignment="1">
      <alignment horizontal="center" vertical="center"/>
    </xf>
    <xf numFmtId="0" fontId="16" fillId="12" borderId="51" xfId="0" applyFont="1" applyFill="1" applyBorder="1" applyAlignment="1" applyProtection="1">
      <alignment vertical="top" wrapText="1"/>
      <protection locked="0"/>
    </xf>
    <xf numFmtId="0" fontId="16" fillId="12" borderId="50" xfId="0" applyFont="1" applyFill="1" applyBorder="1" applyAlignment="1" applyProtection="1">
      <alignment vertical="top" wrapText="1"/>
      <protection locked="0"/>
    </xf>
    <xf numFmtId="0" fontId="16" fillId="12" borderId="32" xfId="0" applyFont="1" applyFill="1" applyBorder="1" applyAlignment="1" applyProtection="1">
      <alignment vertical="top" wrapText="1"/>
      <protection locked="0"/>
    </xf>
    <xf numFmtId="0" fontId="16" fillId="12" borderId="0" xfId="0" applyFont="1" applyFill="1" applyAlignment="1" applyProtection="1">
      <alignment vertical="top" wrapText="1"/>
      <protection locked="0"/>
    </xf>
    <xf numFmtId="0" fontId="16" fillId="12" borderId="47" xfId="0" applyFont="1" applyFill="1" applyBorder="1" applyAlignment="1" applyProtection="1">
      <alignment vertical="top" wrapText="1"/>
      <protection locked="0"/>
    </xf>
    <xf numFmtId="0" fontId="16" fillId="12" borderId="46" xfId="0" applyFont="1" applyFill="1" applyBorder="1" applyAlignment="1" applyProtection="1">
      <alignment vertical="top" wrapText="1"/>
      <protection locked="0"/>
    </xf>
    <xf numFmtId="0" fontId="15" fillId="11" borderId="0" xfId="0" applyFont="1" applyFill="1" applyAlignment="1">
      <alignment horizontal="center"/>
    </xf>
    <xf numFmtId="0" fontId="15" fillId="11" borderId="48" xfId="0" applyFont="1" applyFill="1" applyBorder="1" applyAlignment="1">
      <alignment horizontal="center"/>
    </xf>
    <xf numFmtId="0" fontId="16" fillId="11" borderId="0" xfId="0" applyFont="1" applyFill="1" applyAlignment="1">
      <alignment horizontal="center"/>
    </xf>
    <xf numFmtId="0" fontId="16" fillId="11" borderId="48" xfId="0" applyFont="1" applyFill="1" applyBorder="1" applyAlignment="1">
      <alignment horizontal="center"/>
    </xf>
    <xf numFmtId="165" fontId="16" fillId="0" borderId="40" xfId="1" applyNumberFormat="1" applyFont="1" applyFill="1" applyBorder="1" applyAlignment="1" applyProtection="1">
      <alignment horizontal="center"/>
    </xf>
    <xf numFmtId="165" fontId="16" fillId="0" borderId="39" xfId="1" applyNumberFormat="1" applyFont="1" applyFill="1" applyBorder="1" applyAlignment="1" applyProtection="1">
      <alignment horizontal="center"/>
    </xf>
    <xf numFmtId="10" fontId="16" fillId="13" borderId="41" xfId="0" applyNumberFormat="1" applyFont="1" applyFill="1" applyBorder="1" applyAlignment="1">
      <alignment horizontal="center" vertical="center"/>
    </xf>
    <xf numFmtId="10" fontId="16" fillId="13" borderId="40" xfId="0" applyNumberFormat="1" applyFont="1" applyFill="1" applyBorder="1" applyAlignment="1">
      <alignment horizontal="center" vertical="center"/>
    </xf>
    <xf numFmtId="10" fontId="16" fillId="13" borderId="39" xfId="0" applyNumberFormat="1" applyFont="1" applyFill="1" applyBorder="1" applyAlignment="1">
      <alignment horizontal="center" vertical="center"/>
    </xf>
    <xf numFmtId="165" fontId="20" fillId="0" borderId="40" xfId="0" applyNumberFormat="1" applyFont="1" applyBorder="1" applyAlignment="1">
      <alignment horizontal="center" wrapText="1"/>
    </xf>
    <xf numFmtId="165" fontId="20" fillId="0" borderId="39" xfId="0" applyNumberFormat="1" applyFont="1" applyBorder="1" applyAlignment="1">
      <alignment horizontal="center" wrapText="1"/>
    </xf>
    <xf numFmtId="165" fontId="16" fillId="2" borderId="40" xfId="1" applyNumberFormat="1" applyFont="1" applyFill="1" applyBorder="1" applyAlignment="1" applyProtection="1">
      <alignment horizontal="center"/>
    </xf>
    <xf numFmtId="165" fontId="16" fillId="2" borderId="39" xfId="1" applyNumberFormat="1" applyFont="1" applyFill="1" applyBorder="1" applyAlignment="1" applyProtection="1">
      <alignment horizontal="center"/>
    </xf>
  </cellXfs>
  <cellStyles count="4">
    <cellStyle name="Hyperlink" xfId="2" builtinId="8"/>
    <cellStyle name="Normal" xfId="0" builtinId="0"/>
    <cellStyle name="Normal 2" xfId="3" xr:uid="{F1A2A4A7-B8DB-4B9E-BDB1-F47A95CFA415}"/>
    <cellStyle name="Percent" xfId="1" builtinId="5"/>
  </cellStyles>
  <dxfs count="70">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ont>
        <color theme="7" tint="0.79998168889431442"/>
      </font>
    </dxf>
    <dxf>
      <font>
        <color theme="0"/>
      </font>
    </dxf>
    <dxf>
      <font>
        <color theme="7" tint="0.79998168889431442"/>
      </font>
    </dxf>
    <dxf>
      <font>
        <color theme="9" tint="0.79998168889431442"/>
      </font>
    </dxf>
    <dxf>
      <font>
        <color theme="0"/>
      </font>
    </dxf>
    <dxf>
      <fill>
        <patternFill>
          <bgColor indexed="40"/>
        </patternFill>
      </fill>
    </dxf>
    <dxf>
      <fill>
        <patternFill>
          <bgColor indexed="10"/>
        </patternFill>
      </fill>
    </dxf>
    <dxf>
      <fill>
        <patternFill>
          <bgColor theme="0"/>
        </patternFill>
      </fill>
    </dxf>
    <dxf>
      <fill>
        <patternFill>
          <bgColor rgb="FFFFFF99"/>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Enviromental</a:t>
            </a:r>
            <a:r>
              <a:rPr lang="en-US" baseline="0"/>
              <a:t> Services </a:t>
            </a:r>
            <a:r>
              <a:rPr lang="en-US"/>
              <a:t>Compliance Rate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Statistic'!$B$5</c:f>
              <c:strCache>
                <c:ptCount val="1"/>
                <c:pt idx="0">
                  <c:v>Environmental Services Compliance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Statistic'!$C$5:$N$5</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185-4C17-B6B1-7D0939421AFD}"/>
            </c:ext>
          </c:extLst>
        </c:ser>
        <c:ser>
          <c:idx val="1"/>
          <c:order val="1"/>
          <c:tx>
            <c:strRef>
              <c:f>'Instructions '!$A$8</c:f>
              <c:strCache>
                <c:ptCount val="1"/>
                <c:pt idx="0">
                  <c:v>GOAL COMPLIANCE RATE:
(e.g. 90%, 95%, etc.)</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'Summary Statistic'!$C$3:$N$3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'Instructions '!$B$8:$M$8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185-4C17-B6B1-7D0939421AFD}"/>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Surfaces per Audit by Week</a:t>
            </a:r>
          </a:p>
        </c:rich>
      </c:tx>
      <c:layout>
        <c:manualLayout>
          <c:xMode val="edge"/>
          <c:yMode val="edge"/>
          <c:x val="0.3365204431628821"/>
          <c:y val="2.7971919820867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Statistic'!$B$41</c:f>
              <c:strCache>
                <c:ptCount val="1"/>
                <c:pt idx="0">
                  <c:v>Average # Missed Surfaces per Audit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'Summary Statistic'!$C$37:$Q$37</c:f>
              <c:numCache>
                <c:formatCode>m/d/yyyy</c:formatCode>
                <c:ptCount val="15"/>
                <c:pt idx="0">
                  <c:v>44927</c:v>
                </c:pt>
                <c:pt idx="1">
                  <c:v>44934</c:v>
                </c:pt>
                <c:pt idx="2">
                  <c:v>44941</c:v>
                </c:pt>
                <c:pt idx="3">
                  <c:v>44948</c:v>
                </c:pt>
                <c:pt idx="4">
                  <c:v>44955</c:v>
                </c:pt>
                <c:pt idx="5">
                  <c:v>44958</c:v>
                </c:pt>
                <c:pt idx="6">
                  <c:v>44962</c:v>
                </c:pt>
                <c:pt idx="7">
                  <c:v>44969</c:v>
                </c:pt>
                <c:pt idx="8">
                  <c:v>44976</c:v>
                </c:pt>
                <c:pt idx="9">
                  <c:v>44983</c:v>
                </c:pt>
                <c:pt idx="10">
                  <c:v>44986</c:v>
                </c:pt>
                <c:pt idx="11">
                  <c:v>44990</c:v>
                </c:pt>
                <c:pt idx="12">
                  <c:v>44997</c:v>
                </c:pt>
                <c:pt idx="13">
                  <c:v>45004</c:v>
                </c:pt>
                <c:pt idx="14">
                  <c:v>45011</c:v>
                </c:pt>
              </c:numCache>
            </c:numRef>
          </c:cat>
          <c:val>
            <c:numRef>
              <c:f>'Summary Statistic'!$C$41:$Q$41</c:f>
              <c:numCache>
                <c:formatCode>0.00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0-B70B-44BB-A376-84377FDB717D}"/>
            </c:ext>
          </c:extLst>
        </c:ser>
        <c:dLbls>
          <c:showLegendKey val="0"/>
          <c:showVal val="0"/>
          <c:showCatName val="0"/>
          <c:showSerName val="0"/>
          <c:showPercent val="0"/>
          <c:showBubbleSize val="0"/>
        </c:dLbls>
        <c:marker val="1"/>
        <c:smooth val="0"/>
        <c:axId val="1371078768"/>
        <c:axId val="490788575"/>
      </c:lineChart>
      <c:dateAx>
        <c:axId val="137107876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Offset val="100"/>
        <c:baseTimeUnit val="days"/>
      </c:date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Environmental Services Opportunities per Audit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Statistic'!$B$6</c:f>
              <c:strCache>
                <c:ptCount val="1"/>
                <c:pt idx="0">
                  <c:v>% Missed Opportunities per Audit</c:v>
                </c:pt>
              </c:strCache>
            </c:strRef>
          </c:tx>
          <c:spPr>
            <a:ln w="28575" cap="rnd">
              <a:solidFill>
                <a:schemeClr val="accent1"/>
              </a:solidFill>
              <a:round/>
            </a:ln>
            <a:effectLst/>
          </c:spPr>
          <c:marker>
            <c:symbol val="x"/>
            <c:size val="5"/>
            <c:spPr>
              <a:noFill/>
              <a:ln w="9525">
                <a:solidFill>
                  <a:schemeClr val="accent1"/>
                </a:solidFill>
              </a:ln>
              <a:effectLst/>
            </c:spPr>
          </c:marker>
          <c:cat>
            <c:strRef>
              <c:f>'Summary Statistic'!$C$3:$N$3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Statistic'!$C$6:$N$6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031-4181-93E9-D8E1E2F28D8A}"/>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3571783</xdr:colOff>
      <xdr:row>0</xdr:row>
      <xdr:rowOff>1409700</xdr:rowOff>
    </xdr:to>
    <xdr:pic>
      <xdr:nvPicPr>
        <xdr:cNvPr id="8" name="Picture 7">
          <a:extLst>
            <a:ext uri="{FF2B5EF4-FFF2-40B4-BE49-F238E27FC236}">
              <a16:creationId xmlns:a16="http://schemas.microsoft.com/office/drawing/2014/main" id="{11A4CEF5-38A8-4C7A-9D68-A74774C31D56}"/>
            </a:ext>
          </a:extLst>
        </xdr:cNvPr>
        <xdr:cNvPicPr>
          <a:picLocks noChangeAspect="1"/>
        </xdr:cNvPicPr>
      </xdr:nvPicPr>
      <xdr:blipFill>
        <a:blip xmlns:r="http://schemas.openxmlformats.org/officeDocument/2006/relationships" r:embed="rId1"/>
        <a:stretch>
          <a:fillRect/>
        </a:stretch>
      </xdr:blipFill>
      <xdr:spPr>
        <a:xfrm>
          <a:off x="0" y="0"/>
          <a:ext cx="3571783"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5</xdr:row>
      <xdr:rowOff>165100</xdr:rowOff>
    </xdr:from>
    <xdr:to>
      <xdr:col>12</xdr:col>
      <xdr:colOff>292100</xdr:colOff>
      <xdr:row>7</xdr:row>
      <xdr:rowOff>552450</xdr:rowOff>
    </xdr:to>
    <xdr:sp macro="" textlink="">
      <xdr:nvSpPr>
        <xdr:cNvPr id="2" name="Rectangle 1">
          <a:extLst>
            <a:ext uri="{FF2B5EF4-FFF2-40B4-BE49-F238E27FC236}">
              <a16:creationId xmlns:a16="http://schemas.microsoft.com/office/drawing/2014/main" id="{B531C339-2DCF-6458-1E1B-8FDD51C44492}"/>
            </a:ext>
          </a:extLst>
        </xdr:cNvPr>
        <xdr:cNvSpPr/>
      </xdr:nvSpPr>
      <xdr:spPr>
        <a:xfrm>
          <a:off x="6610350" y="2400300"/>
          <a:ext cx="6369050" cy="15049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272143</xdr:colOff>
      <xdr:row>3</xdr:row>
      <xdr:rowOff>217713</xdr:rowOff>
    </xdr:from>
    <xdr:ext cx="25590002" cy="7538357"/>
    <xdr:pic>
      <xdr:nvPicPr>
        <xdr:cNvPr id="2" name="Picture 1" descr="Screenshot of sample Month tab with audit data, data calculations, and monthly compliance rate">
          <a:extLst>
            <a:ext uri="{FF2B5EF4-FFF2-40B4-BE49-F238E27FC236}">
              <a16:creationId xmlns:a16="http://schemas.microsoft.com/office/drawing/2014/main" id="{A9DFF392-D6D6-4041-BD6A-5DD9B4B5CC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43" y="760638"/>
          <a:ext cx="25590002" cy="753835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141055</xdr:colOff>
      <xdr:row>13</xdr:row>
      <xdr:rowOff>50635</xdr:rowOff>
    </xdr:from>
    <xdr:to>
      <xdr:col>9</xdr:col>
      <xdr:colOff>30014</xdr:colOff>
      <xdr:row>31</xdr:row>
      <xdr:rowOff>28127</xdr:rowOff>
    </xdr:to>
    <xdr:graphicFrame macro="">
      <xdr:nvGraphicFramePr>
        <xdr:cNvPr id="2" name="Chart 1" descr="environmental services compliance rate by month">
          <a:extLst>
            <a:ext uri="{FF2B5EF4-FFF2-40B4-BE49-F238E27FC236}">
              <a16:creationId xmlns:a16="http://schemas.microsoft.com/office/drawing/2014/main" id="{73C03260-1D7A-4710-9679-1618F3984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714515</xdr:colOff>
      <xdr:row>66</xdr:row>
      <xdr:rowOff>53798</xdr:rowOff>
    </xdr:from>
    <xdr:to>
      <xdr:col>14</xdr:col>
      <xdr:colOff>800100</xdr:colOff>
      <xdr:row>92</xdr:row>
      <xdr:rowOff>27376</xdr:rowOff>
    </xdr:to>
    <xdr:graphicFrame macro="">
      <xdr:nvGraphicFramePr>
        <xdr:cNvPr id="3" name="Chart 2" descr="Average number of missed surfaces comparison of three selected months">
          <a:extLst>
            <a:ext uri="{FF2B5EF4-FFF2-40B4-BE49-F238E27FC236}">
              <a16:creationId xmlns:a16="http://schemas.microsoft.com/office/drawing/2014/main" id="{A6D3205C-CA84-4C09-80F6-6BBFE7140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373143</xdr:colOff>
      <xdr:row>12</xdr:row>
      <xdr:rowOff>132596</xdr:rowOff>
    </xdr:from>
    <xdr:to>
      <xdr:col>18</xdr:col>
      <xdr:colOff>495838</xdr:colOff>
      <xdr:row>32</xdr:row>
      <xdr:rowOff>174202</xdr:rowOff>
    </xdr:to>
    <xdr:graphicFrame macro="">
      <xdr:nvGraphicFramePr>
        <xdr:cNvPr id="4" name="Chart 3" descr="Average number of missed opportunities per audit by month">
          <a:extLst>
            <a:ext uri="{FF2B5EF4-FFF2-40B4-BE49-F238E27FC236}">
              <a16:creationId xmlns:a16="http://schemas.microsoft.com/office/drawing/2014/main" id="{71A101D4-2B6D-46B1-AD68-80890FC3F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380A-AF43-44AB-8751-F5A707D42258}">
  <sheetPr>
    <tabColor theme="9" tint="0.79998168889431442"/>
  </sheetPr>
  <dimension ref="A1:A7"/>
  <sheetViews>
    <sheetView showGridLines="0" workbookViewId="0">
      <selection activeCell="A5" sqref="A5"/>
    </sheetView>
  </sheetViews>
  <sheetFormatPr defaultColWidth="138.28515625" defaultRowHeight="84" customHeight="1"/>
  <cols>
    <col min="1" max="1" width="138" bestFit="1" customWidth="1"/>
  </cols>
  <sheetData>
    <row r="1" spans="1:1" ht="116.25" customHeight="1"/>
    <row r="2" spans="1:1" ht="31.5">
      <c r="A2" s="1" t="s">
        <v>0</v>
      </c>
    </row>
    <row r="3" spans="1:1" ht="45">
      <c r="A3" s="178" t="s">
        <v>1</v>
      </c>
    </row>
    <row r="4" spans="1:1" ht="15"/>
    <row r="5" spans="1:1" ht="47.25">
      <c r="A5" s="2" t="s">
        <v>2</v>
      </c>
    </row>
    <row r="6" spans="1:1" ht="15">
      <c r="A6" s="3"/>
    </row>
    <row r="7" spans="1:1" ht="15">
      <c r="A7" s="4"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617E-4232-4696-A0D1-385F062ABBCD}">
  <sheetPr>
    <tabColor theme="5" tint="0.59999389629810485"/>
  </sheetPr>
  <dimension ref="A1:M12"/>
  <sheetViews>
    <sheetView showGridLines="0" workbookViewId="0">
      <selection activeCell="H10" sqref="H10"/>
    </sheetView>
  </sheetViews>
  <sheetFormatPr defaultRowHeight="44.1" customHeight="1"/>
  <cols>
    <col min="1" max="1" width="38.140625" customWidth="1"/>
    <col min="2" max="2" width="56.140625" customWidth="1"/>
  </cols>
  <sheetData>
    <row r="1" spans="1:13" ht="44.1" customHeight="1">
      <c r="A1" s="1" t="s">
        <v>4</v>
      </c>
    </row>
    <row r="2" spans="1:13" ht="44.1" customHeight="1">
      <c r="A2" s="7" t="s">
        <v>5</v>
      </c>
    </row>
    <row r="3" spans="1:13" ht="44.1" customHeight="1" thickBot="1">
      <c r="A3" s="6" t="s">
        <v>6</v>
      </c>
    </row>
    <row r="4" spans="1:13" ht="44.1" customHeight="1" thickBot="1">
      <c r="A4" s="12" t="s">
        <v>7</v>
      </c>
      <c r="B4" s="13"/>
    </row>
    <row r="5" spans="1:13" ht="44.1" customHeight="1" thickBot="1">
      <c r="A5" s="12" t="s">
        <v>8</v>
      </c>
      <c r="B5" s="13"/>
    </row>
    <row r="6" spans="1:13" ht="44.1" customHeight="1" thickBot="1">
      <c r="A6" s="12" t="s">
        <v>9</v>
      </c>
      <c r="B6" s="11"/>
    </row>
    <row r="7" spans="1:13" ht="44.1" customHeight="1" thickBot="1">
      <c r="A7" s="9" t="s">
        <v>10</v>
      </c>
      <c r="B7" s="10"/>
    </row>
    <row r="8" spans="1:13" ht="44.1" customHeight="1" thickBot="1">
      <c r="A8" s="9" t="s">
        <v>11</v>
      </c>
      <c r="B8" s="8">
        <v>0</v>
      </c>
      <c r="C8" s="171">
        <f>B8</f>
        <v>0</v>
      </c>
      <c r="D8" s="171">
        <f>B8</f>
        <v>0</v>
      </c>
      <c r="E8" s="171">
        <f t="shared" ref="E8" si="0">D8</f>
        <v>0</v>
      </c>
      <c r="F8" s="171">
        <f t="shared" ref="F8" si="1">D8</f>
        <v>0</v>
      </c>
      <c r="G8" s="171">
        <f t="shared" ref="G8:M8" si="2">F8</f>
        <v>0</v>
      </c>
      <c r="H8" s="171">
        <f t="shared" si="2"/>
        <v>0</v>
      </c>
      <c r="I8" s="171">
        <f t="shared" si="2"/>
        <v>0</v>
      </c>
      <c r="J8" s="171">
        <f t="shared" si="2"/>
        <v>0</v>
      </c>
      <c r="K8" s="171">
        <f t="shared" si="2"/>
        <v>0</v>
      </c>
      <c r="L8" s="171">
        <f t="shared" si="2"/>
        <v>0</v>
      </c>
      <c r="M8" s="171">
        <f t="shared" si="2"/>
        <v>0</v>
      </c>
    </row>
    <row r="9" spans="1:13" ht="44.1" customHeight="1">
      <c r="A9" s="7" t="s">
        <v>12</v>
      </c>
    </row>
    <row r="10" spans="1:13" ht="44.1" customHeight="1">
      <c r="A10" s="7" t="s">
        <v>13</v>
      </c>
    </row>
    <row r="11" spans="1:13" ht="44.1" customHeight="1">
      <c r="A11" s="6" t="s">
        <v>14</v>
      </c>
    </row>
    <row r="12" spans="1:13" ht="44.1" customHeight="1">
      <c r="A12" s="5" t="s">
        <v>15</v>
      </c>
    </row>
  </sheetData>
  <sheetProtection algorithmName="SHA-512" hashValue="a/IIUa3QJaDo+AZ2zIlp4DcoUa2rwGn177fl3Unq/hqB6PnpCknLDHPbuMSLZyLgx5+eFovN1rJ2pitfdMaNwA==" saltValue="YCYOQ8BSuUBj9aWx/JyFfQ==" spinCount="100000" sheet="1" objects="1" scenarios="1"/>
  <dataValidations count="1">
    <dataValidation type="list" allowBlank="1" showInputMessage="1" showErrorMessage="1" sqref="B6" xr:uid="{3904FCD6-3C13-4938-9424-22B480F05BAD}">
      <formula1>"2022,2023,2024,2025,2026"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9AEF-CCE2-4002-AC61-B579032345A7}">
  <sheetPr>
    <tabColor rgb="FFDEEEFA"/>
  </sheetPr>
  <dimension ref="A1:C6"/>
  <sheetViews>
    <sheetView showGridLines="0" zoomScaleNormal="100" workbookViewId="0">
      <selection activeCell="A3" sqref="A3"/>
    </sheetView>
  </sheetViews>
  <sheetFormatPr defaultColWidth="8.85546875" defaultRowHeight="15" customHeight="1"/>
  <cols>
    <col min="1" max="1" width="34.28515625" bestFit="1" customWidth="1"/>
    <col min="2" max="2" width="31.85546875" customWidth="1"/>
    <col min="3" max="3" width="65.85546875" customWidth="1"/>
  </cols>
  <sheetData>
    <row r="1" spans="1:3" ht="31.9" customHeight="1">
      <c r="A1" s="1" t="s">
        <v>16</v>
      </c>
    </row>
    <row r="2" spans="1:3" ht="69.599999999999994" customHeight="1">
      <c r="A2" s="15" t="s">
        <v>17</v>
      </c>
      <c r="B2" s="14" t="s">
        <v>18</v>
      </c>
      <c r="C2" s="14" t="s">
        <v>19</v>
      </c>
    </row>
    <row r="3" spans="1:3" ht="55.15" customHeight="1">
      <c r="A3" s="15" t="s">
        <v>20</v>
      </c>
      <c r="B3" s="14" t="s">
        <v>21</v>
      </c>
      <c r="C3" s="14" t="s">
        <v>22</v>
      </c>
    </row>
    <row r="4" spans="1:3" ht="69.599999999999994" customHeight="1">
      <c r="A4" s="15" t="s">
        <v>23</v>
      </c>
      <c r="B4" s="14" t="s">
        <v>24</v>
      </c>
      <c r="C4" s="14" t="s">
        <v>25</v>
      </c>
    </row>
    <row r="5" spans="1:3" ht="112.9" customHeight="1">
      <c r="A5" s="15" t="s">
        <v>26</v>
      </c>
      <c r="B5" s="14" t="s">
        <v>27</v>
      </c>
      <c r="C5" s="14" t="s">
        <v>28</v>
      </c>
    </row>
    <row r="6" spans="1:3" ht="84" customHeight="1">
      <c r="A6" s="15" t="s">
        <v>29</v>
      </c>
      <c r="B6" s="14" t="s">
        <v>30</v>
      </c>
      <c r="C6" s="14" t="s">
        <v>31</v>
      </c>
    </row>
  </sheetData>
  <sheetProtection algorithmName="SHA-512" hashValue="b5yYNriw/WNpDaNxWhI3SR6XxhYPjkD7hlbyWSg+raocH472oCYaycbULkZN1V/uq9ZJi7wy/T+MeaI1UlOktw==" saltValue="XWxfGqBAZa6+TUcI+eKKcQ==" spinCount="100000" sheet="1" objects="1" scenario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2404-6CB1-44ED-9CD0-BB4008D7223C}">
  <sheetPr>
    <tabColor theme="6"/>
  </sheetPr>
  <dimension ref="B2:R34"/>
  <sheetViews>
    <sheetView showGridLines="0" zoomScale="70" zoomScaleNormal="70" workbookViewId="0">
      <selection activeCell="G51" sqref="G51"/>
    </sheetView>
  </sheetViews>
  <sheetFormatPr defaultColWidth="22.7109375" defaultRowHeight="15"/>
  <cols>
    <col min="1" max="1" width="35.7109375" style="16" bestFit="1" customWidth="1"/>
    <col min="2" max="2" width="10.140625" style="16" bestFit="1" customWidth="1"/>
    <col min="3" max="3" width="15.7109375" style="16" customWidth="1"/>
    <col min="4" max="4" width="25" style="16" bestFit="1" customWidth="1"/>
    <col min="5" max="15" width="14.42578125" style="16" customWidth="1"/>
    <col min="16" max="18" width="6.7109375" style="16" customWidth="1"/>
    <col min="19" max="16384" width="22.7109375" style="16"/>
  </cols>
  <sheetData>
    <row r="2" spans="2:18" ht="15.75">
      <c r="B2" s="183"/>
      <c r="C2" s="183"/>
      <c r="D2" s="183"/>
      <c r="E2" s="183"/>
      <c r="F2" s="183"/>
      <c r="G2" s="183"/>
      <c r="H2" s="183"/>
      <c r="I2" s="183"/>
      <c r="J2" s="183"/>
      <c r="K2" s="183"/>
      <c r="L2" s="183"/>
      <c r="M2" s="183"/>
      <c r="N2" s="183"/>
      <c r="O2" s="183"/>
      <c r="P2" s="183"/>
      <c r="Q2" s="183"/>
      <c r="R2" s="183"/>
    </row>
    <row r="3" spans="2:18" s="26" customFormat="1" ht="12.75">
      <c r="B3" s="28"/>
      <c r="C3" s="28"/>
      <c r="D3" s="28"/>
      <c r="E3" s="28"/>
      <c r="F3" s="28"/>
      <c r="G3" s="28"/>
      <c r="H3" s="28"/>
      <c r="I3" s="28"/>
      <c r="J3" s="28"/>
      <c r="K3" s="28"/>
      <c r="L3" s="28"/>
      <c r="M3" s="28"/>
      <c r="N3" s="28"/>
      <c r="O3" s="28"/>
      <c r="P3" s="27"/>
      <c r="Q3" s="27"/>
      <c r="R3" s="27"/>
    </row>
    <row r="4" spans="2:18" ht="18">
      <c r="C4" s="24"/>
      <c r="E4" s="25"/>
      <c r="F4" s="25"/>
      <c r="G4" s="25"/>
      <c r="H4" s="25"/>
      <c r="I4" s="25"/>
      <c r="J4" s="25"/>
      <c r="K4" s="25"/>
      <c r="L4" s="25"/>
      <c r="M4" s="25"/>
      <c r="N4" s="25"/>
      <c r="O4" s="25"/>
      <c r="R4" s="22"/>
    </row>
    <row r="5" spans="2:18" ht="18">
      <c r="C5" s="24"/>
      <c r="E5" s="25"/>
      <c r="F5" s="25"/>
      <c r="G5" s="25"/>
      <c r="H5" s="25"/>
      <c r="I5" s="25"/>
      <c r="J5" s="25"/>
      <c r="K5" s="25"/>
      <c r="L5" s="25"/>
      <c r="M5" s="25"/>
      <c r="N5" s="25"/>
      <c r="O5" s="25"/>
      <c r="R5" s="22"/>
    </row>
    <row r="6" spans="2:18" ht="18">
      <c r="C6" s="24"/>
      <c r="E6" s="25"/>
      <c r="F6" s="25"/>
      <c r="G6" s="25"/>
      <c r="H6" s="25"/>
      <c r="I6" s="25"/>
      <c r="J6" s="25"/>
      <c r="K6" s="25"/>
      <c r="L6" s="25"/>
      <c r="M6" s="25"/>
      <c r="N6" s="25"/>
      <c r="O6" s="25"/>
      <c r="R6" s="22"/>
    </row>
    <row r="7" spans="2:18" ht="18">
      <c r="C7" s="24"/>
      <c r="E7" s="25"/>
      <c r="F7" s="25"/>
      <c r="G7" s="25"/>
      <c r="H7" s="25"/>
      <c r="I7" s="25"/>
      <c r="J7" s="25"/>
      <c r="K7" s="25"/>
      <c r="L7" s="25"/>
      <c r="M7" s="25"/>
      <c r="N7" s="25"/>
      <c r="O7" s="25"/>
      <c r="R7" s="22"/>
    </row>
    <row r="8" spans="2:18" ht="18">
      <c r="C8" s="24"/>
      <c r="E8" s="25"/>
      <c r="F8" s="25"/>
      <c r="G8" s="25"/>
      <c r="H8" s="25"/>
      <c r="I8" s="25"/>
      <c r="J8" s="25"/>
      <c r="K8" s="25"/>
      <c r="L8" s="25"/>
      <c r="M8" s="25"/>
      <c r="N8" s="25"/>
      <c r="O8" s="25"/>
      <c r="R8" s="22"/>
    </row>
    <row r="9" spans="2:18" ht="18">
      <c r="C9" s="24"/>
      <c r="E9" s="25"/>
      <c r="F9" s="25"/>
      <c r="G9" s="25"/>
      <c r="H9" s="25"/>
      <c r="I9" s="25"/>
      <c r="J9" s="25"/>
      <c r="K9" s="25"/>
      <c r="L9" s="25"/>
      <c r="M9" s="25"/>
      <c r="N9" s="25"/>
      <c r="O9" s="25"/>
      <c r="R9" s="22"/>
    </row>
    <row r="10" spans="2:18" ht="18">
      <c r="C10" s="24"/>
      <c r="E10" s="25"/>
      <c r="F10" s="25"/>
      <c r="G10" s="25"/>
      <c r="H10" s="25"/>
      <c r="I10" s="25"/>
      <c r="J10" s="25"/>
      <c r="K10" s="25"/>
      <c r="L10" s="25"/>
      <c r="M10" s="25"/>
      <c r="N10" s="25"/>
      <c r="O10" s="25"/>
      <c r="R10" s="22"/>
    </row>
    <row r="11" spans="2:18" ht="18">
      <c r="C11" s="24"/>
      <c r="E11" s="25"/>
      <c r="F11" s="25"/>
      <c r="G11" s="25"/>
      <c r="H11" s="25"/>
      <c r="I11" s="25"/>
      <c r="J11" s="25"/>
      <c r="K11" s="25"/>
      <c r="L11" s="25"/>
      <c r="M11" s="25"/>
      <c r="N11" s="25"/>
      <c r="O11" s="25"/>
      <c r="R11" s="22"/>
    </row>
    <row r="12" spans="2:18" ht="18">
      <c r="C12" s="24"/>
      <c r="E12" s="25"/>
      <c r="F12" s="25"/>
      <c r="G12" s="25"/>
      <c r="H12" s="25"/>
      <c r="I12" s="25"/>
      <c r="J12" s="25"/>
      <c r="K12" s="25"/>
      <c r="L12" s="25"/>
      <c r="M12" s="25"/>
      <c r="N12" s="25"/>
      <c r="O12" s="25"/>
      <c r="R12" s="22"/>
    </row>
    <row r="13" spans="2:18" ht="18">
      <c r="C13" s="24"/>
      <c r="E13" s="25"/>
      <c r="F13" s="25"/>
      <c r="G13" s="25"/>
      <c r="H13" s="25"/>
      <c r="I13" s="25"/>
      <c r="J13" s="25"/>
      <c r="K13" s="25"/>
      <c r="L13" s="25"/>
      <c r="M13" s="25"/>
      <c r="N13" s="25"/>
      <c r="O13" s="25"/>
      <c r="R13" s="22"/>
    </row>
    <row r="14" spans="2:18" ht="18">
      <c r="C14" s="24"/>
      <c r="E14" s="25"/>
      <c r="F14" s="25"/>
      <c r="G14" s="25"/>
      <c r="H14" s="25"/>
      <c r="I14" s="25"/>
      <c r="J14" s="25"/>
      <c r="K14" s="25"/>
      <c r="L14" s="25"/>
      <c r="M14" s="25"/>
      <c r="N14" s="25"/>
      <c r="O14" s="25"/>
      <c r="R14" s="22"/>
    </row>
    <row r="15" spans="2:18" ht="18">
      <c r="C15" s="24"/>
      <c r="E15" s="25"/>
      <c r="F15" s="25"/>
      <c r="G15" s="25"/>
      <c r="H15" s="25"/>
      <c r="I15" s="25"/>
      <c r="J15" s="25"/>
      <c r="K15" s="25"/>
      <c r="L15" s="25"/>
      <c r="M15" s="25"/>
      <c r="N15" s="25"/>
      <c r="O15" s="25"/>
      <c r="R15" s="22"/>
    </row>
    <row r="16" spans="2:18" ht="18">
      <c r="C16" s="24"/>
      <c r="E16" s="25"/>
      <c r="F16" s="25"/>
      <c r="G16" s="25"/>
      <c r="H16" s="25"/>
      <c r="I16" s="25"/>
      <c r="J16" s="25"/>
      <c r="K16" s="25"/>
      <c r="L16" s="25"/>
      <c r="M16" s="25"/>
      <c r="N16" s="25"/>
      <c r="O16" s="25"/>
      <c r="R16" s="22"/>
    </row>
    <row r="17" spans="3:18" ht="18">
      <c r="C17" s="24"/>
      <c r="E17" s="25"/>
      <c r="F17" s="25"/>
      <c r="G17" s="25"/>
      <c r="H17" s="25"/>
      <c r="I17" s="25"/>
      <c r="J17" s="25"/>
      <c r="K17" s="25"/>
      <c r="L17" s="25"/>
      <c r="M17" s="25"/>
      <c r="N17" s="25"/>
      <c r="O17" s="25"/>
      <c r="R17" s="22"/>
    </row>
    <row r="18" spans="3:18" ht="18">
      <c r="C18" s="24"/>
      <c r="E18" s="25"/>
      <c r="F18" s="25"/>
      <c r="G18" s="25"/>
      <c r="H18" s="25"/>
      <c r="I18" s="25"/>
      <c r="J18" s="25"/>
      <c r="K18" s="25"/>
      <c r="L18" s="25"/>
      <c r="M18" s="25"/>
      <c r="N18" s="25"/>
      <c r="O18" s="25"/>
      <c r="R18" s="22"/>
    </row>
    <row r="19" spans="3:18" ht="18">
      <c r="C19" s="24"/>
      <c r="E19" s="25"/>
      <c r="F19" s="25"/>
      <c r="G19" s="25"/>
      <c r="H19" s="25"/>
      <c r="I19" s="25"/>
      <c r="J19" s="25"/>
      <c r="K19" s="25"/>
      <c r="L19" s="25"/>
      <c r="M19" s="25"/>
      <c r="N19" s="25"/>
      <c r="O19" s="25"/>
      <c r="R19" s="22"/>
    </row>
    <row r="20" spans="3:18" ht="18">
      <c r="C20" s="24"/>
      <c r="E20" s="25"/>
      <c r="F20" s="25"/>
      <c r="G20" s="25"/>
      <c r="H20" s="25"/>
      <c r="I20" s="25"/>
      <c r="J20" s="25"/>
      <c r="K20" s="25"/>
      <c r="L20" s="25"/>
      <c r="M20" s="25"/>
      <c r="N20" s="25"/>
      <c r="O20" s="25"/>
      <c r="R20" s="22"/>
    </row>
    <row r="21" spans="3:18" ht="18">
      <c r="C21" s="24"/>
      <c r="E21" s="25"/>
      <c r="F21" s="25"/>
      <c r="G21" s="25"/>
      <c r="H21" s="25"/>
      <c r="I21" s="25"/>
      <c r="J21" s="25"/>
      <c r="K21" s="25"/>
      <c r="L21" s="25"/>
      <c r="M21" s="25"/>
      <c r="N21" s="25"/>
      <c r="O21" s="25"/>
      <c r="R21" s="22"/>
    </row>
    <row r="22" spans="3:18" ht="18">
      <c r="C22" s="24"/>
      <c r="E22" s="25"/>
      <c r="F22" s="25"/>
      <c r="G22" s="25"/>
      <c r="H22" s="25"/>
      <c r="I22" s="25"/>
      <c r="J22" s="25"/>
      <c r="K22" s="25"/>
      <c r="L22" s="25"/>
      <c r="M22" s="25"/>
      <c r="N22" s="25"/>
      <c r="O22" s="25"/>
      <c r="R22" s="22"/>
    </row>
    <row r="23" spans="3:18" ht="18">
      <c r="C23" s="24"/>
      <c r="E23" s="25"/>
      <c r="F23" s="25"/>
      <c r="G23" s="25"/>
      <c r="H23" s="25"/>
      <c r="I23" s="25"/>
      <c r="J23" s="25"/>
      <c r="K23" s="25"/>
      <c r="L23" s="25"/>
      <c r="M23" s="25"/>
      <c r="N23" s="25"/>
      <c r="O23" s="25"/>
    </row>
    <row r="24" spans="3:18" ht="15.75">
      <c r="C24" s="24"/>
      <c r="D24" s="23"/>
      <c r="E24" s="19"/>
      <c r="F24" s="19"/>
      <c r="G24" s="19"/>
      <c r="H24" s="19"/>
      <c r="I24" s="19"/>
      <c r="J24" s="19"/>
      <c r="K24" s="19"/>
      <c r="L24" s="19"/>
      <c r="M24" s="19"/>
      <c r="N24" s="19"/>
      <c r="O24" s="19"/>
      <c r="P24" s="19"/>
      <c r="Q24" s="19"/>
      <c r="R24" s="22"/>
    </row>
    <row r="25" spans="3:18" ht="15.75">
      <c r="C25" s="24"/>
      <c r="D25" s="23"/>
      <c r="E25" s="19"/>
      <c r="F25" s="19"/>
      <c r="G25" s="19"/>
      <c r="H25" s="19"/>
      <c r="I25" s="19"/>
      <c r="J25" s="19"/>
      <c r="K25" s="19"/>
      <c r="L25" s="19"/>
      <c r="M25" s="19"/>
      <c r="N25" s="19"/>
      <c r="O25" s="19"/>
      <c r="P25" s="19"/>
      <c r="Q25" s="19"/>
      <c r="R25" s="22"/>
    </row>
    <row r="26" spans="3:18" ht="15.75">
      <c r="D26" s="21"/>
      <c r="E26" s="20"/>
      <c r="F26" s="20"/>
      <c r="G26" s="20"/>
      <c r="H26" s="20"/>
      <c r="I26" s="20"/>
      <c r="J26" s="20"/>
      <c r="K26" s="20"/>
      <c r="L26" s="20"/>
      <c r="M26" s="20"/>
      <c r="N26" s="20"/>
      <c r="O26" s="20"/>
      <c r="P26" s="20"/>
      <c r="Q26" s="19"/>
    </row>
    <row r="28" spans="3:18">
      <c r="E28" s="180"/>
      <c r="F28" s="180"/>
      <c r="G28" s="180"/>
      <c r="H28" s="180"/>
      <c r="I28" s="180"/>
      <c r="J28" s="180"/>
      <c r="K28" s="180"/>
      <c r="L28" s="17"/>
      <c r="M28" s="17"/>
      <c r="N28" s="17"/>
      <c r="O28" s="17"/>
      <c r="P28" s="17"/>
      <c r="Q28" s="17"/>
      <c r="R28" s="17"/>
    </row>
    <row r="29" spans="3:18">
      <c r="E29" s="180"/>
      <c r="F29" s="180"/>
      <c r="G29" s="180"/>
      <c r="H29" s="180"/>
      <c r="I29" s="180"/>
      <c r="J29" s="180"/>
      <c r="K29" s="180"/>
      <c r="L29" s="17"/>
      <c r="M29" s="17"/>
      <c r="N29" s="17"/>
      <c r="O29" s="17"/>
      <c r="P29" s="17"/>
      <c r="Q29" s="17"/>
      <c r="R29" s="17"/>
    </row>
    <row r="30" spans="3:18">
      <c r="E30" s="180"/>
      <c r="F30" s="180"/>
      <c r="G30" s="180"/>
      <c r="H30" s="180"/>
      <c r="I30" s="180"/>
      <c r="J30" s="180"/>
      <c r="K30" s="180"/>
      <c r="L30" s="17"/>
      <c r="M30" s="17"/>
      <c r="N30" s="17"/>
      <c r="O30" s="181"/>
      <c r="P30" s="181"/>
      <c r="Q30" s="181"/>
      <c r="R30" s="181"/>
    </row>
    <row r="31" spans="3:18" ht="15.75">
      <c r="E31" s="180"/>
      <c r="F31" s="180"/>
      <c r="G31" s="180"/>
      <c r="H31" s="180"/>
      <c r="I31" s="180"/>
      <c r="J31" s="180"/>
      <c r="K31" s="180"/>
      <c r="L31" s="17"/>
      <c r="M31" s="17"/>
      <c r="N31" s="17"/>
      <c r="O31" s="182"/>
      <c r="P31" s="182"/>
      <c r="Q31" s="182"/>
      <c r="R31" s="182"/>
    </row>
    <row r="32" spans="3:18">
      <c r="E32" s="180"/>
      <c r="F32" s="180"/>
      <c r="G32" s="180"/>
      <c r="H32" s="180"/>
      <c r="I32" s="180"/>
      <c r="J32" s="180"/>
      <c r="K32" s="180"/>
      <c r="L32" s="17"/>
      <c r="M32" s="17"/>
      <c r="N32" s="17"/>
      <c r="O32" s="17"/>
      <c r="P32" s="17"/>
      <c r="Q32" s="17"/>
      <c r="R32" s="17"/>
    </row>
    <row r="33" spans="5:18" ht="15.75">
      <c r="E33" s="180"/>
      <c r="F33" s="180"/>
      <c r="G33" s="180"/>
      <c r="H33" s="180"/>
      <c r="I33" s="180"/>
      <c r="J33" s="180"/>
      <c r="K33" s="180"/>
      <c r="L33" s="17"/>
      <c r="M33" s="17"/>
      <c r="N33" s="17"/>
      <c r="O33" s="17"/>
      <c r="P33" s="179"/>
      <c r="Q33" s="179"/>
      <c r="R33" s="17"/>
    </row>
    <row r="34" spans="5:18">
      <c r="E34" s="180"/>
      <c r="F34" s="180"/>
      <c r="G34" s="180"/>
      <c r="H34" s="180"/>
      <c r="I34" s="180"/>
      <c r="J34" s="180"/>
      <c r="K34" s="180"/>
      <c r="L34" s="17"/>
      <c r="M34" s="17"/>
      <c r="N34" s="17"/>
      <c r="O34" s="17"/>
      <c r="P34" s="18"/>
      <c r="Q34" s="18"/>
      <c r="R34" s="17"/>
    </row>
  </sheetData>
  <sheetProtection algorithmName="SHA-512" hashValue="mpUgpsCEWy9uNg7PFpwOcu1hNKeFUb9xXSIZZ1MYUBqfIdku7WnZbA+yLR/S74HRo80WiCF/65Jzn6xBjWWm6Q==" saltValue="hfUlv9A8S6txGaGeKAhsRQ==" spinCount="100000" sheet="1" objects="1" scenarios="1"/>
  <mergeCells count="6">
    <mergeCell ref="P33:Q33"/>
    <mergeCell ref="E28:K34"/>
    <mergeCell ref="O30:R30"/>
    <mergeCell ref="O31:R31"/>
    <mergeCell ref="B2:D2"/>
    <mergeCell ref="E2:R2"/>
  </mergeCells>
  <conditionalFormatting sqref="E4:O23">
    <cfRule type="containsText" dxfId="69" priority="1" operator="containsText" text="x">
      <formula>NOT(ISERROR(SEARCH("x",E4)))</formula>
    </cfRule>
    <cfRule type="cellIs" dxfId="68" priority="2" operator="equal">
      <formula>"n/a"</formula>
    </cfRule>
    <cfRule type="containsBlanks" dxfId="67" priority="3">
      <formula>LEN(TRIM(E4))=0</formula>
    </cfRule>
    <cfRule type="cellIs" dxfId="66" priority="4" stopIfTrue="1" operator="equal">
      <formula>"N"</formula>
    </cfRule>
    <cfRule type="cellIs" dxfId="65" priority="5" stopIfTrue="1" operator="equal">
      <formula>"Y"</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7E25-7430-4E7A-B9FC-0B3043312648}">
  <sheetPr>
    <tabColor theme="7" tint="0.59999389629810485"/>
  </sheetPr>
  <dimension ref="A2:CS65"/>
  <sheetViews>
    <sheetView topLeftCell="A32" zoomScale="70" zoomScaleNormal="70" workbookViewId="0">
      <selection activeCell="A40" sqref="A39:XFD41"/>
    </sheetView>
  </sheetViews>
  <sheetFormatPr defaultRowHeight="15"/>
  <cols>
    <col min="1" max="1" width="29.28515625" customWidth="1"/>
    <col min="2" max="2" width="31.7109375" customWidth="1"/>
    <col min="3" max="3" width="14.42578125" customWidth="1"/>
    <col min="4" max="6" width="13.7109375" bestFit="1" customWidth="1"/>
    <col min="7" max="7" width="12.28515625" bestFit="1" customWidth="1"/>
    <col min="8" max="8" width="9.7109375" bestFit="1" customWidth="1"/>
    <col min="9" max="9" width="13.28515625" bestFit="1" customWidth="1"/>
    <col min="10" max="11" width="13" bestFit="1" customWidth="1"/>
    <col min="12" max="14" width="10.7109375" bestFit="1" customWidth="1"/>
    <col min="15" max="17" width="12.140625" bestFit="1" customWidth="1"/>
  </cols>
  <sheetData>
    <row r="2" spans="1:97" s="29" customFormat="1">
      <c r="A2" s="185" t="s">
        <v>32</v>
      </c>
      <c r="B2" s="185"/>
      <c r="C2" s="95" t="s">
        <v>33</v>
      </c>
      <c r="D2" s="95" t="s">
        <v>34</v>
      </c>
      <c r="E2" s="95" t="s">
        <v>35</v>
      </c>
      <c r="F2" s="95" t="s">
        <v>36</v>
      </c>
      <c r="G2" s="95" t="s">
        <v>37</v>
      </c>
      <c r="H2" s="95" t="s">
        <v>38</v>
      </c>
      <c r="I2" s="95" t="s">
        <v>39</v>
      </c>
      <c r="J2" s="95" t="s">
        <v>40</v>
      </c>
      <c r="K2" s="95" t="s">
        <v>41</v>
      </c>
      <c r="L2" s="95" t="s">
        <v>42</v>
      </c>
      <c r="M2" s="95" t="s">
        <v>43</v>
      </c>
      <c r="N2" s="95" t="s">
        <v>44</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29" customFormat="1" ht="18.600000000000001" customHeight="1">
      <c r="A3" s="185"/>
      <c r="B3" s="185"/>
      <c r="C3" s="94" t="str">
        <f>IF('Instructions '!B7="",C2,'Instructions '!B7)</f>
        <v>Month_1</v>
      </c>
      <c r="D3" s="94" t="str">
        <f t="shared" ref="D3:N3" si="0">IF(C3=C2,D2,IF(MONTH(C3)=12,DATE(YEAR(C3)+1,1,1),DATE(YEAR(C3),MONTH(C3)+1,1)))</f>
        <v>Month_2</v>
      </c>
      <c r="E3" s="94" t="str">
        <f t="shared" si="0"/>
        <v>Month_3</v>
      </c>
      <c r="F3" s="94" t="str">
        <f t="shared" si="0"/>
        <v>Month_4</v>
      </c>
      <c r="G3" s="94" t="str">
        <f t="shared" si="0"/>
        <v>Month_5</v>
      </c>
      <c r="H3" s="94" t="str">
        <f t="shared" si="0"/>
        <v>Month_6</v>
      </c>
      <c r="I3" s="94" t="str">
        <f t="shared" si="0"/>
        <v>Month_7</v>
      </c>
      <c r="J3" s="94" t="str">
        <f t="shared" si="0"/>
        <v>Month_8</v>
      </c>
      <c r="K3" s="94" t="str">
        <f t="shared" si="0"/>
        <v>Month_9</v>
      </c>
      <c r="L3" s="94" t="str">
        <f t="shared" si="0"/>
        <v>Month_10</v>
      </c>
      <c r="M3" s="94" t="str">
        <f t="shared" si="0"/>
        <v>Month_11</v>
      </c>
      <c r="N3" s="94" t="str">
        <f t="shared" si="0"/>
        <v>Month_12</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ht="29.45" customHeight="1">
      <c r="A4" s="186" t="s">
        <v>45</v>
      </c>
      <c r="B4" s="93" t="s">
        <v>46</v>
      </c>
      <c r="C4" s="92">
        <f t="shared" ref="C4:N4" ca="1" si="1">COUNTIF(INDIRECT(C$2&amp;"!$AD$5:$AD$54"),"&gt;=0")</f>
        <v>0</v>
      </c>
      <c r="D4" s="92">
        <f t="shared" ca="1" si="1"/>
        <v>0</v>
      </c>
      <c r="E4" s="92">
        <f t="shared" ca="1" si="1"/>
        <v>0</v>
      </c>
      <c r="F4" s="92">
        <f t="shared" ca="1" si="1"/>
        <v>0</v>
      </c>
      <c r="G4" s="92">
        <f t="shared" ca="1" si="1"/>
        <v>0</v>
      </c>
      <c r="H4" s="92">
        <f t="shared" ca="1" si="1"/>
        <v>0</v>
      </c>
      <c r="I4" s="92">
        <f t="shared" ca="1" si="1"/>
        <v>0</v>
      </c>
      <c r="J4" s="92">
        <f t="shared" ca="1" si="1"/>
        <v>0</v>
      </c>
      <c r="K4" s="92">
        <f t="shared" ca="1" si="1"/>
        <v>0</v>
      </c>
      <c r="L4" s="92">
        <f t="shared" ca="1" si="1"/>
        <v>0</v>
      </c>
      <c r="M4" s="92">
        <f t="shared" ca="1" si="1"/>
        <v>0</v>
      </c>
      <c r="N4" s="92">
        <f t="shared" ca="1" si="1"/>
        <v>0</v>
      </c>
    </row>
    <row r="5" spans="1:97" ht="31.5">
      <c r="A5" s="187"/>
      <c r="B5" s="91" t="s">
        <v>47</v>
      </c>
      <c r="C5" s="90" t="e" cm="1">
        <f t="array" aca="1" ref="C5" ca="1">IFERROR(INDIRECT(C2&amp;"!AB69"),NA())</f>
        <v>#N/A</v>
      </c>
      <c r="D5" s="90" t="e" cm="1">
        <f t="array" aca="1" ref="D5" ca="1">IFERROR(INDIRECT(D2&amp;"!AB69"),NA())</f>
        <v>#N/A</v>
      </c>
      <c r="E5" s="90" t="e" cm="1">
        <f t="array" aca="1" ref="E5" ca="1">IFERROR(INDIRECT(E2&amp;"!AB69"),NA())</f>
        <v>#N/A</v>
      </c>
      <c r="F5" s="90" t="e" cm="1">
        <f t="array" aca="1" ref="F5" ca="1">IFERROR(INDIRECT(F2&amp;"!AB69"),NA())</f>
        <v>#N/A</v>
      </c>
      <c r="G5" s="90" t="e" cm="1">
        <f t="array" aca="1" ref="G5" ca="1">IFERROR(INDIRECT(G2&amp;"!AB69"),NA())</f>
        <v>#N/A</v>
      </c>
      <c r="H5" s="90" t="e" cm="1">
        <f t="array" aca="1" ref="H5" ca="1">IFERROR(INDIRECT(H2&amp;"!AB69"),NA())</f>
        <v>#N/A</v>
      </c>
      <c r="I5" s="90" t="e" cm="1">
        <f t="array" aca="1" ref="I5" ca="1">IFERROR(INDIRECT(I2&amp;"!AB69"),NA())</f>
        <v>#N/A</v>
      </c>
      <c r="J5" s="90" t="e" cm="1">
        <f t="array" aca="1" ref="J5" ca="1">IFERROR(INDIRECT(J2&amp;"!AB69"),NA())</f>
        <v>#N/A</v>
      </c>
      <c r="K5" s="90" t="e" cm="1">
        <f t="array" aca="1" ref="K5" ca="1">IFERROR(INDIRECT(K2&amp;"!AB69"),NA())</f>
        <v>#N/A</v>
      </c>
      <c r="L5" s="90" t="e" cm="1">
        <f t="array" aca="1" ref="L5" ca="1">IFERROR(INDIRECT(L2&amp;"!AB69"),NA())</f>
        <v>#N/A</v>
      </c>
      <c r="M5" s="90" t="e" cm="1">
        <f t="array" aca="1" ref="M5" ca="1">IFERROR(INDIRECT(M2&amp;"!AB69"),NA())</f>
        <v>#N/A</v>
      </c>
      <c r="N5" s="90" t="e" cm="1">
        <f t="array" aca="1" ref="N5" ca="1">IFERROR(INDIRECT(N2&amp;"!AB69"),NA())</f>
        <v>#N/A</v>
      </c>
    </row>
    <row r="6" spans="1:97" ht="31.5">
      <c r="A6" s="187"/>
      <c r="B6" s="89" t="s">
        <v>48</v>
      </c>
      <c r="C6" s="174" t="e" cm="1">
        <f t="array" aca="1" ref="C6" ca="1">IFERROR(INDIRECT(C2&amp;"!AB70"),NA())</f>
        <v>#N/A</v>
      </c>
      <c r="D6" s="174" t="e" cm="1">
        <f t="array" aca="1" ref="D6" ca="1">IFERROR(INDIRECT(D2&amp;"!AB70"),NA())</f>
        <v>#N/A</v>
      </c>
      <c r="E6" s="174" t="e" cm="1">
        <f t="array" aca="1" ref="E6" ca="1">IFERROR(INDIRECT(E2&amp;"!AB70"),NA())</f>
        <v>#N/A</v>
      </c>
      <c r="F6" s="174" t="e" cm="1">
        <f t="array" aca="1" ref="F6" ca="1">IFERROR(INDIRECT(F2&amp;"!AB70"),NA())</f>
        <v>#N/A</v>
      </c>
      <c r="G6" s="174" t="e" cm="1">
        <f t="array" aca="1" ref="G6" ca="1">IFERROR(INDIRECT(G2&amp;"!AB70"),NA())</f>
        <v>#N/A</v>
      </c>
      <c r="H6" s="174" t="e" cm="1">
        <f t="array" aca="1" ref="H6" ca="1">IFERROR(INDIRECT(H2&amp;"!AB70"),NA())</f>
        <v>#N/A</v>
      </c>
      <c r="I6" s="174" t="e" cm="1">
        <f t="array" aca="1" ref="I6" ca="1">IFERROR(INDIRECT(I2&amp;"!AB70"),NA())</f>
        <v>#N/A</v>
      </c>
      <c r="J6" s="174" t="e" cm="1">
        <f t="array" aca="1" ref="J6" ca="1">IFERROR(INDIRECT(J2&amp;"!AB70"),NA())</f>
        <v>#N/A</v>
      </c>
      <c r="K6" s="174" t="e" cm="1">
        <f t="array" aca="1" ref="K6" ca="1">IFERROR(INDIRECT(K2&amp;"!AB70"),NA())</f>
        <v>#N/A</v>
      </c>
      <c r="L6" s="174" t="e" cm="1">
        <f t="array" aca="1" ref="L6" ca="1">IFERROR(INDIRECT(L2&amp;"!AB70"),NA())</f>
        <v>#N/A</v>
      </c>
      <c r="M6" s="174" t="e" cm="1">
        <f t="array" aca="1" ref="M6" ca="1">IFERROR(INDIRECT(M2&amp;"!AB70"),NA())</f>
        <v>#N/A</v>
      </c>
      <c r="N6" s="174" t="e" cm="1">
        <f t="array" aca="1" ref="N6" ca="1">IFERROR(INDIRECT(N2&amp;"!AB70"),NA())</f>
        <v>#N/A</v>
      </c>
    </row>
    <row r="7" spans="1:97" ht="15.75">
      <c r="A7" s="188" t="s">
        <v>49</v>
      </c>
      <c r="B7" s="88" t="s">
        <v>17</v>
      </c>
      <c r="C7" s="87" t="e" cm="1">
        <f t="array" aca="1" ref="C7" ca="1">INDIRECT(C2&amp;"!F61")</f>
        <v>#DIV/0!</v>
      </c>
      <c r="D7" s="87" t="e" cm="1">
        <f t="array" aca="1" ref="D7" ca="1">INDIRECT(D2&amp;"!F61")</f>
        <v>#DIV/0!</v>
      </c>
      <c r="E7" s="87" t="e" cm="1">
        <f t="array" aca="1" ref="E7" ca="1">INDIRECT(E2&amp;"!F61")</f>
        <v>#DIV/0!</v>
      </c>
      <c r="F7" s="87" t="e" cm="1">
        <f t="array" aca="1" ref="F7" ca="1">INDIRECT(F2&amp;"!F61")</f>
        <v>#DIV/0!</v>
      </c>
      <c r="G7" s="87" t="e" cm="1">
        <f t="array" aca="1" ref="G7" ca="1">INDIRECT(G2&amp;"!F61")</f>
        <v>#DIV/0!</v>
      </c>
      <c r="H7" s="87" t="e" cm="1">
        <f t="array" aca="1" ref="H7" ca="1">INDIRECT(H2&amp;"!F61")</f>
        <v>#DIV/0!</v>
      </c>
      <c r="I7" s="87" t="e" cm="1">
        <f t="array" aca="1" ref="I7" ca="1">INDIRECT(I2&amp;"!F61")</f>
        <v>#DIV/0!</v>
      </c>
      <c r="J7" s="87" t="e" cm="1">
        <f t="array" aca="1" ref="J7" ca="1">INDIRECT(J2&amp;"!F61")</f>
        <v>#DIV/0!</v>
      </c>
      <c r="K7" s="87" t="e" cm="1">
        <f t="array" aca="1" ref="K7" ca="1">INDIRECT(K2&amp;"!F61")</f>
        <v>#DIV/0!</v>
      </c>
      <c r="L7" s="87" t="e" cm="1">
        <f t="array" aca="1" ref="L7" ca="1">INDIRECT(L2&amp;"!F61")</f>
        <v>#DIV/0!</v>
      </c>
      <c r="M7" s="87" t="e" cm="1">
        <f t="array" aca="1" ref="M7" ca="1">INDIRECT(M2&amp;"!F61")</f>
        <v>#DIV/0!</v>
      </c>
      <c r="N7" s="87" t="e" cm="1">
        <f t="array" aca="1" ref="N7" ca="1">INDIRECT(N2&amp;"!F61")</f>
        <v>#DIV/0!</v>
      </c>
    </row>
    <row r="8" spans="1:97" ht="15.75">
      <c r="A8" s="189"/>
      <c r="B8" s="88" t="s">
        <v>20</v>
      </c>
      <c r="C8" s="87" t="e" cm="1">
        <f t="array" aca="1" ref="C8" ca="1">INDIRECT(C2&amp;"!I61")</f>
        <v>#DIV/0!</v>
      </c>
      <c r="D8" s="87" t="e" cm="1">
        <f t="array" aca="1" ref="D8" ca="1">INDIRECT(D2&amp;"!I61")</f>
        <v>#DIV/0!</v>
      </c>
      <c r="E8" s="87" t="e" cm="1">
        <f t="array" aca="1" ref="E8" ca="1">INDIRECT(E2&amp;"!I61")</f>
        <v>#DIV/0!</v>
      </c>
      <c r="F8" s="87" t="e" cm="1">
        <f t="array" aca="1" ref="F8" ca="1">INDIRECT(F2&amp;"!I61")</f>
        <v>#DIV/0!</v>
      </c>
      <c r="G8" s="87" t="e" cm="1">
        <f t="array" aca="1" ref="G8" ca="1">INDIRECT(G2&amp;"!I61")</f>
        <v>#DIV/0!</v>
      </c>
      <c r="H8" s="87" t="e" cm="1">
        <f t="array" aca="1" ref="H8" ca="1">INDIRECT(H2&amp;"!I61")</f>
        <v>#DIV/0!</v>
      </c>
      <c r="I8" s="87" t="e" cm="1">
        <f t="array" aca="1" ref="I8" ca="1">INDIRECT(I2&amp;"!I61")</f>
        <v>#DIV/0!</v>
      </c>
      <c r="J8" s="87" t="e" cm="1">
        <f t="array" aca="1" ref="J8" ca="1">INDIRECT(J2&amp;"!I61")</f>
        <v>#DIV/0!</v>
      </c>
      <c r="K8" s="87" t="e" cm="1">
        <f t="array" aca="1" ref="K8" ca="1">INDIRECT(K2&amp;"!I61")</f>
        <v>#DIV/0!</v>
      </c>
      <c r="L8" s="87" t="e" cm="1">
        <f t="array" aca="1" ref="L8" ca="1">INDIRECT(L2&amp;"!I61")</f>
        <v>#DIV/0!</v>
      </c>
      <c r="M8" s="87" t="e" cm="1">
        <f t="array" aca="1" ref="M8" ca="1">INDIRECT(M2&amp;"!I61")</f>
        <v>#DIV/0!</v>
      </c>
      <c r="N8" s="87" t="e" cm="1">
        <f t="array" aca="1" ref="N8" ca="1">INDIRECT(N2&amp;"!I61")</f>
        <v>#DIV/0!</v>
      </c>
    </row>
    <row r="9" spans="1:97" ht="15.75">
      <c r="A9" s="189"/>
      <c r="B9" s="88" t="s">
        <v>23</v>
      </c>
      <c r="C9" s="87" t="e" cm="1">
        <f t="array" aca="1" ref="C9" ca="1">INDIRECT(C2&amp;"!L61")</f>
        <v>#DIV/0!</v>
      </c>
      <c r="D9" s="87" t="e" cm="1">
        <f t="array" aca="1" ref="D9" ca="1">INDIRECT(D2&amp;"!L61")</f>
        <v>#DIV/0!</v>
      </c>
      <c r="E9" s="87" t="e" cm="1">
        <f t="array" aca="1" ref="E9" ca="1">INDIRECT(E2&amp;"!L61")</f>
        <v>#DIV/0!</v>
      </c>
      <c r="F9" s="87" t="e" cm="1">
        <f t="array" aca="1" ref="F9" ca="1">INDIRECT(F2&amp;"!L61")</f>
        <v>#DIV/0!</v>
      </c>
      <c r="G9" s="87" t="e" cm="1">
        <f t="array" aca="1" ref="G9" ca="1">INDIRECT(G2&amp;"!L61")</f>
        <v>#DIV/0!</v>
      </c>
      <c r="H9" s="87" t="e" cm="1">
        <f t="array" aca="1" ref="H9" ca="1">INDIRECT(H2&amp;"!L61")</f>
        <v>#DIV/0!</v>
      </c>
      <c r="I9" s="87" t="e" cm="1">
        <f t="array" aca="1" ref="I9" ca="1">INDIRECT(I2&amp;"!L61")</f>
        <v>#DIV/0!</v>
      </c>
      <c r="J9" s="87" t="e" cm="1">
        <f t="array" aca="1" ref="J9" ca="1">INDIRECT(J2&amp;"!L61")</f>
        <v>#DIV/0!</v>
      </c>
      <c r="K9" s="87" t="e" cm="1">
        <f t="array" aca="1" ref="K9" ca="1">INDIRECT(K2&amp;"!L61")</f>
        <v>#DIV/0!</v>
      </c>
      <c r="L9" s="87" t="e" cm="1">
        <f t="array" aca="1" ref="L9" ca="1">INDIRECT(L2&amp;"!L61")</f>
        <v>#DIV/0!</v>
      </c>
      <c r="M9" s="87" t="e" cm="1">
        <f t="array" aca="1" ref="M9" ca="1">INDIRECT(M2&amp;"!L61")</f>
        <v>#DIV/0!</v>
      </c>
      <c r="N9" s="87" t="e" cm="1">
        <f t="array" aca="1" ref="N9" ca="1">INDIRECT(N2&amp;"!L61")</f>
        <v>#DIV/0!</v>
      </c>
    </row>
    <row r="10" spans="1:97" ht="14.45" customHeight="1">
      <c r="A10" s="189"/>
      <c r="B10" s="88" t="s">
        <v>26</v>
      </c>
      <c r="C10" s="87" t="e" cm="1">
        <f t="array" aca="1" ref="C10" ca="1">INDIRECT(C2&amp;"!P61")</f>
        <v>#DIV/0!</v>
      </c>
      <c r="D10" s="87" t="e" cm="1">
        <f t="array" aca="1" ref="D10" ca="1">INDIRECT(D2&amp;"!P61")</f>
        <v>#DIV/0!</v>
      </c>
      <c r="E10" s="87" t="e" cm="1">
        <f t="array" aca="1" ref="E10" ca="1">INDIRECT(E2&amp;"!P61")</f>
        <v>#DIV/0!</v>
      </c>
      <c r="F10" s="87" t="e" cm="1">
        <f t="array" aca="1" ref="F10" ca="1">INDIRECT(F2&amp;"!P61")</f>
        <v>#DIV/0!</v>
      </c>
      <c r="G10" s="87" t="e" cm="1">
        <f t="array" aca="1" ref="G10" ca="1">INDIRECT(G2&amp;"!P61")</f>
        <v>#DIV/0!</v>
      </c>
      <c r="H10" s="87" t="e" cm="1">
        <f t="array" aca="1" ref="H10" ca="1">INDIRECT(H2&amp;"!P61")</f>
        <v>#DIV/0!</v>
      </c>
      <c r="I10" s="87" t="e" cm="1">
        <f t="array" aca="1" ref="I10" ca="1">INDIRECT(I2&amp;"!P61")</f>
        <v>#DIV/0!</v>
      </c>
      <c r="J10" s="87" t="e" cm="1">
        <f t="array" aca="1" ref="J10" ca="1">INDIRECT(J2&amp;"!P61")</f>
        <v>#DIV/0!</v>
      </c>
      <c r="K10" s="87" t="e" cm="1">
        <f t="array" aca="1" ref="K10" ca="1">INDIRECT(K2&amp;"!P61")</f>
        <v>#DIV/0!</v>
      </c>
      <c r="L10" s="87" t="e" cm="1">
        <f t="array" aca="1" ref="L10" ca="1">INDIRECT(L2&amp;"!P61")</f>
        <v>#DIV/0!</v>
      </c>
      <c r="M10" s="87" t="e" cm="1">
        <f t="array" aca="1" ref="M10" ca="1">INDIRECT(M2&amp;"!P61")</f>
        <v>#DIV/0!</v>
      </c>
      <c r="N10" s="87" t="e" cm="1">
        <f t="array" aca="1" ref="N10" ca="1">INDIRECT(N2&amp;"!P61")</f>
        <v>#DIV/0!</v>
      </c>
    </row>
    <row r="11" spans="1:97" ht="14.45" customHeight="1">
      <c r="A11" s="189"/>
      <c r="B11" s="88" t="s">
        <v>29</v>
      </c>
      <c r="C11" s="87" t="e" cm="1">
        <f t="array" aca="1" ref="C11" ca="1">INDIRECT(C2&amp;"!W61")</f>
        <v>#DIV/0!</v>
      </c>
      <c r="D11" s="87" t="e" cm="1">
        <f t="array" aca="1" ref="D11" ca="1">INDIRECT(D2&amp;"!W61")</f>
        <v>#DIV/0!</v>
      </c>
      <c r="E11" s="87" t="e" cm="1">
        <f t="array" aca="1" ref="E11" ca="1">INDIRECT(E2&amp;"!W61")</f>
        <v>#DIV/0!</v>
      </c>
      <c r="F11" s="87" t="e" cm="1">
        <f t="array" aca="1" ref="F11" ca="1">INDIRECT(F2&amp;"!W61")</f>
        <v>#DIV/0!</v>
      </c>
      <c r="G11" s="87" t="e" cm="1">
        <f t="array" aca="1" ref="G11" ca="1">INDIRECT(G2&amp;"!W61")</f>
        <v>#DIV/0!</v>
      </c>
      <c r="H11" s="87" t="e" cm="1">
        <f t="array" aca="1" ref="H11" ca="1">INDIRECT(H2&amp;"!W61")</f>
        <v>#DIV/0!</v>
      </c>
      <c r="I11" s="87" t="e" cm="1">
        <f t="array" aca="1" ref="I11" ca="1">INDIRECT(I2&amp;"!W61")</f>
        <v>#DIV/0!</v>
      </c>
      <c r="J11" s="87" t="e" cm="1">
        <f t="array" aca="1" ref="J11" ca="1">INDIRECT(J2&amp;"!W61")</f>
        <v>#DIV/0!</v>
      </c>
      <c r="K11" s="87" t="e" cm="1">
        <f t="array" aca="1" ref="K11" ca="1">INDIRECT(K2&amp;"!W61")</f>
        <v>#DIV/0!</v>
      </c>
      <c r="L11" s="87" t="e" cm="1">
        <f t="array" aca="1" ref="L11" ca="1">INDIRECT(L2&amp;"!W61")</f>
        <v>#DIV/0!</v>
      </c>
      <c r="M11" s="87" t="e" cm="1">
        <f t="array" aca="1" ref="M11" ca="1">INDIRECT(M2&amp;"!W61")</f>
        <v>#DIV/0!</v>
      </c>
      <c r="N11" s="87" t="e" cm="1">
        <f t="array" aca="1" ref="N11" ca="1">INDIRECT(N2&amp;"!W61")</f>
        <v>#DIV/0!</v>
      </c>
    </row>
    <row r="12" spans="1:97" ht="13.9" customHeight="1"/>
    <row r="13" spans="1:97" s="30" customFormat="1" ht="13.9" customHeight="1">
      <c r="B13" s="86" t="e">
        <f>IF(ISBLANK(#REF!)=TRUE,"GOAL RATE: ","GOAL RATE: "&amp;TEXT(#REF!,"0%"))</f>
        <v>#REF!</v>
      </c>
      <c r="C13" s="31" t="e">
        <f>IF(ISBLANK(#REF!)=TRUE,NA(),#REF!)</f>
        <v>#REF!</v>
      </c>
      <c r="D13" s="31" t="e">
        <f>IF(ISBLANK(#REF!)=TRUE,NA(),#REF!)</f>
        <v>#REF!</v>
      </c>
      <c r="E13" s="31" t="e">
        <f>IF(ISBLANK(#REF!)=TRUE,NA(),#REF!)</f>
        <v>#REF!</v>
      </c>
      <c r="F13" s="31" t="e">
        <f>IF(ISBLANK(#REF!)=TRUE,NA(),#REF!)</f>
        <v>#REF!</v>
      </c>
      <c r="G13" s="31" t="e">
        <f>IF(ISBLANK(#REF!)=TRUE,NA(),#REF!)</f>
        <v>#REF!</v>
      </c>
      <c r="H13" s="31" t="e">
        <f>IF(ISBLANK(#REF!)=TRUE,NA(),#REF!)</f>
        <v>#REF!</v>
      </c>
      <c r="I13" s="31" t="e">
        <f>IF(ISBLANK(#REF!)=TRUE,NA(),#REF!)</f>
        <v>#REF!</v>
      </c>
      <c r="J13" s="31" t="e">
        <f>IF(ISBLANK(#REF!)=TRUE,NA(),#REF!)</f>
        <v>#REF!</v>
      </c>
      <c r="K13" s="31" t="e">
        <f>IF(ISBLANK(#REF!)=TRUE,NA(),#REF!)</f>
        <v>#REF!</v>
      </c>
      <c r="L13" s="31" t="e">
        <f>IF(ISBLANK(#REF!)=TRUE,NA(),#REF!)</f>
        <v>#REF!</v>
      </c>
      <c r="M13" s="31" t="e">
        <f>IF(ISBLANK(#REF!)=TRUE,NA(),#REF!)</f>
        <v>#REF!</v>
      </c>
      <c r="N13" s="31" t="e">
        <f>IF(ISBLANK(#REF!)=TRUE,NA(),#REF!)</f>
        <v>#REF!</v>
      </c>
      <c r="O13" s="85"/>
    </row>
    <row r="14" spans="1:97" ht="13.9" customHeight="1">
      <c r="B14" s="30"/>
      <c r="C14" s="30"/>
      <c r="D14" s="30"/>
      <c r="E14" s="30"/>
      <c r="F14" s="30"/>
      <c r="G14" s="30"/>
      <c r="H14" s="30"/>
      <c r="I14" s="30"/>
      <c r="J14" s="30"/>
      <c r="K14" s="30"/>
      <c r="L14" s="30"/>
      <c r="M14" s="30"/>
      <c r="N14" s="30"/>
      <c r="O14" s="85"/>
    </row>
    <row r="34" spans="1:18" ht="15" customHeight="1"/>
    <row r="35" spans="1:18" s="30" customFormat="1" ht="9.6" customHeight="1" thickBot="1">
      <c r="C35" s="184" t="e">
        <f>INDEX($C$2:$N$2,MATCH($C$36,C3:N3,0))</f>
        <v>#N/A</v>
      </c>
      <c r="D35" s="184"/>
      <c r="E35" s="184"/>
      <c r="F35" s="184"/>
      <c r="G35" s="184"/>
      <c r="H35" s="184" t="e">
        <f>INDEX($C$2:$N$2,MATCH($H$36,C3:N3,0))</f>
        <v>#N/A</v>
      </c>
      <c r="I35" s="184"/>
      <c r="J35" s="184"/>
      <c r="K35" s="184"/>
      <c r="L35" s="184"/>
      <c r="M35" s="184" t="e">
        <f>INDEX($C$2:$N$2,MATCH($M$36,C3:N3,0))</f>
        <v>#N/A</v>
      </c>
      <c r="N35" s="184"/>
      <c r="O35" s="184"/>
      <c r="P35" s="184"/>
      <c r="Q35" s="184"/>
    </row>
    <row r="36" spans="1:18" ht="24" thickBot="1">
      <c r="A36" s="193" t="s">
        <v>50</v>
      </c>
      <c r="B36" s="193"/>
      <c r="C36" s="194">
        <v>44927</v>
      </c>
      <c r="D36" s="195"/>
      <c r="E36" s="195"/>
      <c r="F36" s="195"/>
      <c r="G36" s="196"/>
      <c r="H36" s="194">
        <v>44958</v>
      </c>
      <c r="I36" s="195"/>
      <c r="J36" s="195"/>
      <c r="K36" s="195"/>
      <c r="L36" s="196"/>
      <c r="M36" s="194">
        <v>44986</v>
      </c>
      <c r="N36" s="195"/>
      <c r="O36" s="195"/>
      <c r="P36" s="195"/>
      <c r="Q36" s="196"/>
    </row>
    <row r="37" spans="1:18">
      <c r="A37" s="197" t="s">
        <v>51</v>
      </c>
      <c r="B37" s="84" t="s">
        <v>52</v>
      </c>
      <c r="C37" s="83">
        <f>IF($C$36="","",C36)</f>
        <v>44927</v>
      </c>
      <c r="D37" s="82">
        <f>IF($C$36="","",C38+1)</f>
        <v>44934</v>
      </c>
      <c r="E37" s="82">
        <f>IF($C$36="","",D38+1)</f>
        <v>44941</v>
      </c>
      <c r="F37" s="82">
        <f>IF($C$36="","",E38+1)</f>
        <v>44948</v>
      </c>
      <c r="G37" s="81">
        <f>IF($C$36="","",F38+1)</f>
        <v>44955</v>
      </c>
      <c r="H37" s="83">
        <f>IF($H$36="","",H36)</f>
        <v>44958</v>
      </c>
      <c r="I37" s="82">
        <f>IF($H$36="","",H38+1)</f>
        <v>44962</v>
      </c>
      <c r="J37" s="82">
        <f>IF($H$36="","",I38+1)</f>
        <v>44969</v>
      </c>
      <c r="K37" s="82">
        <f>IF($H$36="","",J38+1)</f>
        <v>44976</v>
      </c>
      <c r="L37" s="81">
        <f>IF($H$36="","",K38+1)</f>
        <v>44983</v>
      </c>
      <c r="M37" s="81">
        <f>IF($M$36="","",M36)</f>
        <v>44986</v>
      </c>
      <c r="N37" s="82">
        <f>IF($M$36="","",M38+1)</f>
        <v>44990</v>
      </c>
      <c r="O37" s="82">
        <f>IF($M$36="","",N38+1)</f>
        <v>44997</v>
      </c>
      <c r="P37" s="82">
        <f>IF($M$36="","",O38+1)</f>
        <v>45004</v>
      </c>
      <c r="Q37" s="81">
        <f>IF($M$36="","",P38+1)</f>
        <v>45011</v>
      </c>
    </row>
    <row r="38" spans="1:18" ht="15.75" thickBot="1">
      <c r="A38" s="198"/>
      <c r="B38" s="80" t="s">
        <v>53</v>
      </c>
      <c r="C38" s="78">
        <f>IF($C$36="","",C36+(7-WEEKDAY(C36)))</f>
        <v>44933</v>
      </c>
      <c r="D38" s="77">
        <f>IF($C$36="","",C38+7)</f>
        <v>44940</v>
      </c>
      <c r="E38" s="77">
        <f>IF($C$36="","",D38+7)</f>
        <v>44947</v>
      </c>
      <c r="F38" s="77">
        <f>IF($C$36="","",E38+7)</f>
        <v>44954</v>
      </c>
      <c r="G38" s="76">
        <f>IF($C$36="","",EOMONTH(C37,0))</f>
        <v>44957</v>
      </c>
      <c r="H38" s="78">
        <f>IF($H$36="","",H36+(7-WEEKDAY(H36)))</f>
        <v>44961</v>
      </c>
      <c r="I38" s="77">
        <f>IF($H$36="","",H38+7)</f>
        <v>44968</v>
      </c>
      <c r="J38" s="79">
        <f>IF($H$36="","",I38+7)</f>
        <v>44975</v>
      </c>
      <c r="K38" s="77">
        <f>IF($H$36="","",J38+7)</f>
        <v>44982</v>
      </c>
      <c r="L38" s="76">
        <f>IF($H$36="","",EOMONTH(H37,0))</f>
        <v>44985</v>
      </c>
      <c r="M38" s="78">
        <f>IF($M$36="","",M36+(7-WEEKDAY(M36)))</f>
        <v>44989</v>
      </c>
      <c r="N38" s="77">
        <f>IF($M$36="","",M38+7)</f>
        <v>44996</v>
      </c>
      <c r="O38" s="77">
        <f>IF($M$36="","",N38+7)</f>
        <v>45003</v>
      </c>
      <c r="P38" s="77">
        <f>IF($M$36="","",O38+7)</f>
        <v>45010</v>
      </c>
      <c r="Q38" s="76">
        <f>IF($M$36="","",EOMONTH(M37,0))</f>
        <v>45016</v>
      </c>
    </row>
    <row r="39" spans="1:18" ht="14.45" customHeight="1">
      <c r="A39" s="199" t="s">
        <v>54</v>
      </c>
      <c r="B39" s="75" t="s">
        <v>46</v>
      </c>
      <c r="C39" s="74" t="e">
        <f ca="1">COUNTIFS(INDIRECT($C$35&amp;"!$AD$5:$AD$54"),"&gt;=0",INDIRECT($C$35&amp;"!$B$5:$B$54"),"&lt;="&amp;C$38,INDIRECT($C$35&amp;"!$B$5:$B$54"),"&gt;="&amp;C$37)</f>
        <v>#N/A</v>
      </c>
      <c r="D39" s="73" t="e">
        <f ca="1">COUNTIFS(INDIRECT($C$35&amp;"!$AD$5:$AD$54"),"&gt;=0",INDIRECT($C$35&amp;"!$B$5:$B$54"),"&lt;="&amp;D$38,INDIRECT($C$35&amp;"!$B$5:$B$54"),"&gt;="&amp;D$37)</f>
        <v>#N/A</v>
      </c>
      <c r="E39" s="73" t="e">
        <f ca="1">COUNTIFS(INDIRECT($C$35&amp;"!$AD$5:$AD$54"),"&gt;=0",INDIRECT($C$35&amp;"!$B$5:$B$54"),"&lt;="&amp;E$38,INDIRECT($C$35&amp;"!$B$5:$B$54"),"&gt;="&amp;E$37)</f>
        <v>#N/A</v>
      </c>
      <c r="F39" s="73" t="e">
        <f ca="1">COUNTIFS(INDIRECT($C$35&amp;"!$AD$5:$AD$54"),"&gt;=0",INDIRECT($C$35&amp;"!$B$5:$B$54"),"&lt;="&amp;F$38,INDIRECT($C$35&amp;"!$B$5:$B$54"),"&gt;="&amp;F$37)</f>
        <v>#N/A</v>
      </c>
      <c r="G39" s="73" t="e">
        <f ca="1">COUNTIFS(INDIRECT($C$35&amp;"!$AD$5:$AD$54"),"&gt;=0",INDIRECT($C$35&amp;"!$B$5:$B$54"),"&lt;="&amp;G$38,INDIRECT($C$35&amp;"!$B$5:$B$54"),"&gt;="&amp;G$37)</f>
        <v>#N/A</v>
      </c>
      <c r="H39" s="72" t="e">
        <f ca="1">COUNTIFS(INDIRECT($H$35&amp;"!$AD$5:$AD$54"),"&gt;=0",INDIRECT($H$35&amp;"!$B$5:$B$54"),"&lt;="&amp;H$38,INDIRECT($H$35&amp;"!$B$5:$B$54"),"&gt;="&amp;H$37)</f>
        <v>#N/A</v>
      </c>
      <c r="I39" s="67" t="e">
        <f ca="1">COUNTIFS(INDIRECT($H$35&amp;"!$AD$5:$AD$54"),"&gt;=0",INDIRECT($H$35&amp;"!$B$5:$B$54"),"&lt;="&amp;I$38,INDIRECT($H$35&amp;"!$B$5:$B$54"),"&gt;="&amp;I$37)</f>
        <v>#N/A</v>
      </c>
      <c r="J39" s="69" t="e">
        <f ca="1">COUNTIFS(INDIRECT($H$35&amp;"!$AD$5:$AD$54"),"&gt;=0",INDIRECT($H$35&amp;"!$B$5:$B$54"),"&lt;="&amp;J$38,INDIRECT($H$35&amp;"!$B$5:$B$54"),"&gt;="&amp;J$37)</f>
        <v>#N/A</v>
      </c>
      <c r="K39" s="67" t="e">
        <f ca="1">COUNTIFS(INDIRECT($H$35&amp;"!$AD$5:$AD$54"),"&gt;=0",INDIRECT($H$35&amp;"!$B$5:$B$54"),"&lt;="&amp;K$38,INDIRECT($H$35&amp;"!$B$5:$B$54"),"&gt;="&amp;K$37)</f>
        <v>#N/A</v>
      </c>
      <c r="L39" s="71" t="e">
        <f ca="1">COUNTIFS(INDIRECT($H$35&amp;"!$AD$5:$AD$54"),"&gt;=0",INDIRECT($H$35&amp;"!$B$5:$B$54"),"&lt;="&amp;L$38,INDIRECT($H$35&amp;"!$B$5:$B$54"),"&gt;="&amp;L$37)</f>
        <v>#N/A</v>
      </c>
      <c r="M39" s="70" t="e">
        <f ca="1">COUNTIFS(INDIRECT($M$35&amp;"!$AD$5:$AD$54"),"&gt;=0",INDIRECT($M$35&amp;"!$B$5:$B$54"),"&lt;="&amp;M$38,INDIRECT($M$35&amp;"!$B$5:$B$54"),"&gt;="&amp;M$37)</f>
        <v>#N/A</v>
      </c>
      <c r="N39" s="67" t="e">
        <f ca="1">COUNTIFS(INDIRECT($M$35&amp;"!$AD$5:$AD$54"),"&gt;=0",INDIRECT($M$35&amp;"!$B$5:$B$54"),"&lt;="&amp;N$38,INDIRECT($M$35&amp;"!$B$5:$B$54"),"&gt;="&amp;N$37)</f>
        <v>#N/A</v>
      </c>
      <c r="O39" s="69" t="e">
        <f ca="1">COUNTIFS(INDIRECT($M$35&amp;"!$AD$5:$AD$54"),"&gt;=0",INDIRECT($M$35&amp;"!$B$5:$B$54"),"&lt;="&amp;O$38,INDIRECT($M$35&amp;"!$B$5:$B$54"),"&gt;="&amp;O$37)</f>
        <v>#N/A</v>
      </c>
      <c r="P39" s="68" t="e">
        <f ca="1">COUNTIFS(INDIRECT($M$35&amp;"!$AD$5:$AD$54"),"&gt;=0",INDIRECT($M$35&amp;"!$B$5:$B$54"),"&lt;="&amp;P$38,INDIRECT($M$35&amp;"!$B$5:$B$54"),"&gt;="&amp;P$37)</f>
        <v>#N/A</v>
      </c>
      <c r="Q39" s="67" t="e">
        <f ca="1">COUNTIFS(INDIRECT($M$35&amp;"!$AD$5:$AD$54"),"&gt;=0",INDIRECT($M$35&amp;"!$B$5:$B$54"),"&lt;="&amp;Q$38,INDIRECT($M$35&amp;"!$B$5:$B$54"),"&gt;="&amp;Q$37)</f>
        <v>#N/A</v>
      </c>
      <c r="R39" s="66"/>
    </row>
    <row r="40" spans="1:18" ht="30" customHeight="1">
      <c r="A40" s="200"/>
      <c r="B40" s="65" t="s">
        <v>55</v>
      </c>
      <c r="C40" s="64" t="e">
        <f t="shared" ref="C40:Q40" ca="1" si="2">IF(C39&gt;0,SUM(C42:C63),NA())</f>
        <v>#N/A</v>
      </c>
      <c r="D40" s="58" t="e">
        <f t="shared" ca="1" si="2"/>
        <v>#N/A</v>
      </c>
      <c r="E40" s="58" t="e">
        <f t="shared" ca="1" si="2"/>
        <v>#N/A</v>
      </c>
      <c r="F40" s="58" t="e">
        <f t="shared" ca="1" si="2"/>
        <v>#N/A</v>
      </c>
      <c r="G40" s="63" t="e">
        <f t="shared" ca="1" si="2"/>
        <v>#N/A</v>
      </c>
      <c r="H40" s="62" t="e">
        <f t="shared" ca="1" si="2"/>
        <v>#N/A</v>
      </c>
      <c r="I40" s="61" t="e">
        <f t="shared" ca="1" si="2"/>
        <v>#N/A</v>
      </c>
      <c r="J40" s="61" t="e">
        <f t="shared" ca="1" si="2"/>
        <v>#N/A</v>
      </c>
      <c r="K40" s="61" t="e">
        <f t="shared" ca="1" si="2"/>
        <v>#N/A</v>
      </c>
      <c r="L40" s="60" t="e">
        <f t="shared" ca="1" si="2"/>
        <v>#N/A</v>
      </c>
      <c r="M40" s="59" t="e">
        <f t="shared" ca="1" si="2"/>
        <v>#N/A</v>
      </c>
      <c r="N40" s="58" t="e">
        <f t="shared" ca="1" si="2"/>
        <v>#N/A</v>
      </c>
      <c r="O40" s="58" t="e">
        <f t="shared" ca="1" si="2"/>
        <v>#N/A</v>
      </c>
      <c r="P40" s="58" t="e">
        <f t="shared" ca="1" si="2"/>
        <v>#N/A</v>
      </c>
      <c r="Q40" s="57" t="e">
        <f t="shared" ca="1" si="2"/>
        <v>#N/A</v>
      </c>
    </row>
    <row r="41" spans="1:18" ht="32.25" thickBot="1">
      <c r="A41" s="201"/>
      <c r="B41" s="56" t="s">
        <v>56</v>
      </c>
      <c r="C41" s="175" t="e">
        <f t="shared" ref="C41:Q41" ca="1" si="3">IF(C39&gt;0, C40/C39, NA())</f>
        <v>#N/A</v>
      </c>
      <c r="D41" s="176" t="e">
        <f t="shared" ca="1" si="3"/>
        <v>#N/A</v>
      </c>
      <c r="E41" s="176" t="e">
        <f t="shared" ca="1" si="3"/>
        <v>#N/A</v>
      </c>
      <c r="F41" s="176" t="e">
        <f t="shared" ca="1" si="3"/>
        <v>#N/A</v>
      </c>
      <c r="G41" s="177" t="e">
        <f t="shared" ca="1" si="3"/>
        <v>#N/A</v>
      </c>
      <c r="H41" s="55" t="e">
        <f t="shared" ca="1" si="3"/>
        <v>#N/A</v>
      </c>
      <c r="I41" s="54" t="e">
        <f t="shared" ca="1" si="3"/>
        <v>#N/A</v>
      </c>
      <c r="J41" s="54" t="e">
        <f t="shared" ca="1" si="3"/>
        <v>#N/A</v>
      </c>
      <c r="K41" s="54" t="e">
        <f t="shared" ca="1" si="3"/>
        <v>#N/A</v>
      </c>
      <c r="L41" s="53" t="e">
        <f t="shared" ca="1" si="3"/>
        <v>#N/A</v>
      </c>
      <c r="M41" s="55" t="e">
        <f t="shared" ca="1" si="3"/>
        <v>#N/A</v>
      </c>
      <c r="N41" s="54" t="e">
        <f t="shared" ca="1" si="3"/>
        <v>#N/A</v>
      </c>
      <c r="O41" s="54" t="e">
        <f t="shared" ca="1" si="3"/>
        <v>#N/A</v>
      </c>
      <c r="P41" s="54" t="e">
        <f t="shared" ca="1" si="3"/>
        <v>#N/A</v>
      </c>
      <c r="Q41" s="53" t="e">
        <f t="shared" ca="1" si="3"/>
        <v>#N/A</v>
      </c>
    </row>
    <row r="42" spans="1:18" ht="43.9" customHeight="1">
      <c r="A42" s="190" t="s">
        <v>57</v>
      </c>
      <c r="B42" s="52" t="s">
        <v>58</v>
      </c>
      <c r="C42" s="50" t="e">
        <f ca="1">IF(C$39&gt;0,COUNTIFS(INDIRECT($C$35&amp;"!$F$5:$F$54"),"N",INDIRECT($C$35&amp;"!$B$5:$B$54"),"&lt;="&amp;C$38,INDIRECT($C$35&amp;"!$B$5:$B$54"),"&gt;="&amp;C$37),NA())</f>
        <v>#N/A</v>
      </c>
      <c r="D42" s="50" t="e">
        <f ca="1">IF(D$39&gt;0,COUNTIFS(INDIRECT($C$35&amp;"!$F$5:$F$54"),"N",INDIRECT($C$35&amp;"!$B$5:$B$54"),"&lt;="&amp;D$38,INDIRECT($C$35&amp;"!$B$5:$B$54"),"&gt;="&amp;D$37),NA())</f>
        <v>#N/A</v>
      </c>
      <c r="E42" s="50" t="e">
        <f ca="1">IF(E$39&gt;0,COUNTIFS(INDIRECT($C$35&amp;"!$F$5:$F$54"),"N",INDIRECT($C$35&amp;"!$B$5:$B$54"),"&lt;="&amp;E$38,INDIRECT($C$35&amp;"!$B$5:$B$54"),"&gt;="&amp;E$37),NA())</f>
        <v>#N/A</v>
      </c>
      <c r="F42" s="50" t="e">
        <f ca="1">IF(F$39&gt;0,COUNTIFS(INDIRECT($C$35&amp;"!$F$5:$F$54"),"N",INDIRECT($C$35&amp;"!$B$5:$B$54"),"&lt;="&amp;F$38,INDIRECT($C$35&amp;"!$B$5:$B$54"),"&gt;="&amp;F$37),NA())</f>
        <v>#N/A</v>
      </c>
      <c r="G42" s="51" t="e">
        <f ca="1">IF(G$39&gt;0,COUNTIFS(INDIRECT($C$35&amp;"!$F$5:$F$54"),"N",INDIRECT($C$35&amp;"!$B$5:$B$54"),"&lt;="&amp;G$38,INDIRECT($C$35&amp;"!$B$5:$B$54"),"&gt;="&amp;G$37),NA())</f>
        <v>#N/A</v>
      </c>
      <c r="H42" s="48" t="e">
        <f ca="1">IF(H$39&gt;0,COUNTIFS(INDIRECT($H$35&amp;"!$F$5:$F$54"),"N",INDIRECT($H$35&amp;"!$B$5:$B$54"),"&lt;="&amp;H$38,INDIRECT($H$35&amp;"!$B$5:$B$54"),"&gt;="&amp;H$37),NA())</f>
        <v>#N/A</v>
      </c>
      <c r="I42" s="50" t="e">
        <f ca="1">IF(I$39&gt;0,COUNTIFS(INDIRECT($H$35&amp;"!$F$5:$F$54"),"N",INDIRECT($H$35&amp;"!$B$5:$B$54"),"&lt;="&amp;I$38,INDIRECT($H$35&amp;"!$B$5:$B$54"),"&gt;="&amp;I$37),NA())</f>
        <v>#N/A</v>
      </c>
      <c r="J42" s="50" t="e">
        <f ca="1">IF(J$39&gt;0,COUNTIFS(INDIRECT($H$35&amp;"!$F$5:$F$54"),"N",INDIRECT($H$35&amp;"!$B$5:$B$54"),"&lt;="&amp;J$38,INDIRECT($H$35&amp;"!$B$5:$B$54"),"&gt;="&amp;J$37),NA())</f>
        <v>#N/A</v>
      </c>
      <c r="K42" s="50" t="e">
        <f ca="1">IF(K$39&gt;0,COUNTIFS(INDIRECT($H$35&amp;"!$F$5:$F$54"),"N",INDIRECT($H$35&amp;"!$B$5:$B$54"),"&lt;="&amp;K$38,INDIRECT($H$35&amp;"!$B$5:$B$54"),"&gt;="&amp;K$37),NA())</f>
        <v>#N/A</v>
      </c>
      <c r="L42" s="49" t="e">
        <f ca="1">IF(L$39&gt;0,COUNTIFS(INDIRECT($H$35&amp;"!$F$5:$F$54"),"N",INDIRECT($H$35&amp;"!$B$5:$B$54"),"&lt;="&amp;L$38,INDIRECT($H$35&amp;"!$B$5:$B$54"),"&gt;="&amp;L$37),NA())</f>
        <v>#N/A</v>
      </c>
      <c r="M42" s="48" t="e">
        <f ca="1">IF(M$39&gt;0,COUNTIFS(INDIRECT($M$35&amp;"!$F$5:$F$54"),"N",INDIRECT($M$35&amp;"!$B$5:$B$54"),"&lt;="&amp;M$38,INDIRECT($M$35&amp;"!$B$5:$B$54"),"&gt;="&amp;M$37),NA())</f>
        <v>#N/A</v>
      </c>
      <c r="N42" s="47" t="e">
        <f ca="1">IF(N$39&gt;0,COUNTIFS(INDIRECT($M$35&amp;"!$F$5:$F$54"),"N",INDIRECT($M$35&amp;"!$B$5:$B$54"),"&lt;="&amp;N$38,INDIRECT($M$35&amp;"!$B$5:$B$54"),"&gt;="&amp;N$37),NA())</f>
        <v>#N/A</v>
      </c>
      <c r="O42" s="47" t="e">
        <f ca="1">IF(O$39&gt;0,COUNTIFS(INDIRECT($M$35&amp;"!$F$5:$F$54"),"N",INDIRECT($M$35&amp;"!$B$5:$B$54"),"&lt;="&amp;O$38,INDIRECT($M$35&amp;"!$B$5:$B$54"),"&gt;="&amp;O$37),NA())</f>
        <v>#N/A</v>
      </c>
      <c r="P42" s="47" t="e">
        <f ca="1">IF(P$39&gt;0,COUNTIFS(INDIRECT($M$35&amp;"!$F$5:$F$54"),"N",INDIRECT($M$35&amp;"!$B$5:$B$54"),"&lt;="&amp;P$38,INDIRECT($M$35&amp;"!$B$5:$B$54"),"&gt;="&amp;P$37),NA())</f>
        <v>#N/A</v>
      </c>
      <c r="Q42" s="46" t="e">
        <f ca="1">IF(Q$39&gt;0,COUNTIFS(INDIRECT($M$35&amp;"!$F$5:$F$54"),"N",INDIRECT($M$35&amp;"!$B$5:$B$54"),"&lt;="&amp;Q$38,INDIRECT($M$35&amp;"!$B$5:$B$54"),"&gt;="&amp;Q$37),NA())</f>
        <v>#N/A</v>
      </c>
    </row>
    <row r="43" spans="1:18" ht="32.450000000000003" customHeight="1">
      <c r="A43" s="191"/>
      <c r="B43" s="43" t="s">
        <v>59</v>
      </c>
      <c r="C43" s="39" t="e">
        <f ca="1">IF(C$39&gt;0,COUNTIFS(INDIRECT($C$35&amp;"!$G$5:$G$54"),"N",INDIRECT($C$35&amp;"!$B$5:$B$54"),"&lt;="&amp;C$38,INDIRECT($C$35&amp;"!$B$5:$B$54"),"&gt;="&amp;C$37),NA())</f>
        <v>#N/A</v>
      </c>
      <c r="D43" s="39" t="e">
        <f ca="1">IF(D$39&gt;0,COUNTIFS(INDIRECT($C$35&amp;"!$G$5:$G$54"),"N",INDIRECT($C$35&amp;"!$B$5:$B$54"),"&lt;="&amp;D$38,INDIRECT($C$35&amp;"!$B$5:$B$54"),"&gt;="&amp;D$37),NA())</f>
        <v>#N/A</v>
      </c>
      <c r="E43" s="39" t="e">
        <f ca="1">IF(E$39&gt;0,COUNTIFS(INDIRECT($C$35&amp;"!$G$5:$G$54"),"N",INDIRECT($C$35&amp;"!$B$5:$B$54"),"&lt;="&amp;E$38,INDIRECT($C$35&amp;"!$B$5:$B$54"),"&gt;="&amp;E$37),NA())</f>
        <v>#N/A</v>
      </c>
      <c r="F43" s="39" t="e">
        <f ca="1">IF(F$39&gt;0,COUNTIFS(INDIRECT($C$35&amp;"!$G$5:$G$54"),"N",INDIRECT($C$35&amp;"!$B$5:$B$54"),"&lt;="&amp;F$38,INDIRECT($C$35&amp;"!$B$5:$B$54"),"&gt;="&amp;F$37),NA())</f>
        <v>#N/A</v>
      </c>
      <c r="G43" s="38" t="e">
        <f ca="1">IF(G$39&gt;0,COUNTIFS(INDIRECT($C$35&amp;"!$G$5:$G$54"),"N",INDIRECT($C$35&amp;"!$B$5:$B$54"),"&lt;="&amp;G$38,INDIRECT($C$35&amp;"!$B$5:$B$54"),"&gt;="&amp;G$37),NA())</f>
        <v>#N/A</v>
      </c>
      <c r="H43" s="39" t="e">
        <f ca="1">IF(H$39&gt;0,COUNTIFS(INDIRECT($H$35&amp;"!$G$5:$G$54"),"N",INDIRECT($H$35&amp;"!$B$5:$B$54"),"&lt;="&amp;H$38,INDIRECT($H$35&amp;"!$B$5:$B$54"),"&gt;="&amp;H$37),NA())</f>
        <v>#N/A</v>
      </c>
      <c r="I43" s="39" t="e">
        <f ca="1">IF(I$39&gt;0,COUNTIFS(INDIRECT($H$35&amp;"!$G$5:$G$54"),"N",INDIRECT($H$35&amp;"!$B$5:$B$54"),"&lt;="&amp;I$38,INDIRECT($H$35&amp;"!$B$5:$B$54"),"&gt;="&amp;I$37),NA())</f>
        <v>#N/A</v>
      </c>
      <c r="J43" s="39" t="e">
        <f ca="1">IF(J$39&gt;0,COUNTIFS(INDIRECT($H$35&amp;"!$G$5:$G$54"),"N",INDIRECT($H$35&amp;"!$B$5:$B$54"),"&lt;="&amp;J$38,INDIRECT($H$35&amp;"!$B$5:$B$54"),"&gt;="&amp;J$37),NA())</f>
        <v>#N/A</v>
      </c>
      <c r="K43" s="39" t="e">
        <f ca="1">IF(K$39&gt;0,COUNTIFS(INDIRECT($H$35&amp;"!$G$5:$G$54"),"N",INDIRECT($H$35&amp;"!$B$5:$B$54"),"&lt;="&amp;K$38,INDIRECT($H$35&amp;"!$B$5:$B$54"),"&gt;="&amp;K$37),NA())</f>
        <v>#N/A</v>
      </c>
      <c r="L43" s="41" t="e">
        <f ca="1">IF(L$39&gt;0,COUNTIFS(INDIRECT($H$35&amp;"!$G$5:$G$54"),"N",INDIRECT($H$35&amp;"!$B$5:$B$54"),"&lt;="&amp;L$38,INDIRECT($H$35&amp;"!$B$5:$B$54"),"&gt;="&amp;L$37),NA())</f>
        <v>#N/A</v>
      </c>
      <c r="M43" s="40" t="e">
        <f ca="1">IF(M$39&gt;0,COUNTIFS(INDIRECT($M$35&amp;"!$G$5:$G$54"),"N",INDIRECT($M$35&amp;"!$B$5:$B$54"),"&lt;="&amp;M$38,INDIRECT($M$35&amp;"!$B$5:$B$54"),"&gt;="&amp;M$37),NA())</f>
        <v>#N/A</v>
      </c>
      <c r="N43" s="39" t="e">
        <f ca="1">IF(N$39&gt;0,COUNTIFS(INDIRECT($M$35&amp;"!$G$5:$G$54"),"N",INDIRECT($M$35&amp;"!$B$5:$B$54"),"&lt;="&amp;N$38,INDIRECT($M$35&amp;"!$B$5:$B$54"),"&gt;="&amp;N$37),NA())</f>
        <v>#N/A</v>
      </c>
      <c r="O43" s="39" t="e">
        <f ca="1">IF(O$39&gt;0,COUNTIFS(INDIRECT($M$35&amp;"!$G$5:$G$54"),"N",INDIRECT($M$35&amp;"!$B$5:$B$54"),"&lt;="&amp;O$38,INDIRECT($M$35&amp;"!$B$5:$B$54"),"&gt;="&amp;O$37),NA())</f>
        <v>#N/A</v>
      </c>
      <c r="P43" s="39" t="e">
        <f ca="1">IF(P$39&gt;0,COUNTIFS(INDIRECT($M$35&amp;"!$G$5:$G$54"),"N",INDIRECT($M$35&amp;"!$B$5:$B$54"),"&lt;="&amp;P$38,INDIRECT($M$35&amp;"!$B$5:$B$54"),"&gt;="&amp;P$37),NA())</f>
        <v>#N/A</v>
      </c>
      <c r="Q43" s="38" t="e">
        <f ca="1">IF(Q$39&gt;0,COUNTIFS(INDIRECT($M$35&amp;"!$G$5:$G$54"),"N",INDIRECT($M$35&amp;"!$B$5:$B$54"),"&lt;="&amp;Q$38,INDIRECT($M$35&amp;"!$B$5:$B$54"),"&gt;="&amp;Q$37),NA())</f>
        <v>#N/A</v>
      </c>
    </row>
    <row r="44" spans="1:18" ht="32.450000000000003" customHeight="1">
      <c r="A44" s="191"/>
      <c r="B44" s="43" t="s">
        <v>60</v>
      </c>
      <c r="C44" s="39" t="e">
        <f ca="1">IF(C$39&gt;0,COUNTIFS(INDIRECT($C$35&amp;"!$H$5:$H$54"),"N",INDIRECT($C$35&amp;"!$B$5:$B$54"),"&lt;="&amp;C$38,INDIRECT($C$35&amp;"!$B$5:$B$54"),"&gt;="&amp;C$37),NA())</f>
        <v>#N/A</v>
      </c>
      <c r="D44" s="39" t="e">
        <f ca="1">IF(D$39&gt;0,COUNTIFS(INDIRECT($C$35&amp;"!$H$5:$H$54"),"N",INDIRECT($C$35&amp;"!$B$5:$B$54"),"&lt;="&amp;D$38,INDIRECT($C$35&amp;"!$B$5:$B$54"),"&gt;="&amp;D$37),NA())</f>
        <v>#N/A</v>
      </c>
      <c r="E44" s="39" t="e">
        <f ca="1">IF(E$39&gt;0,COUNTIFS(INDIRECT($C$35&amp;"!$H$5:$H$54"),"N",INDIRECT($C$35&amp;"!$B$5:$B$54"),"&lt;="&amp;E$38,INDIRECT($C$35&amp;"!$B$5:$B$54"),"&gt;="&amp;E$37),NA())</f>
        <v>#N/A</v>
      </c>
      <c r="F44" s="39" t="e">
        <f ca="1">IF(F$39&gt;0,COUNTIFS(INDIRECT($C$35&amp;"!$H$5:$H$54"),"N",INDIRECT($C$35&amp;"!$B$5:$B$54"),"&lt;="&amp;F$38,INDIRECT($C$35&amp;"!$B$5:$B$54"),"&gt;="&amp;F$37),NA())</f>
        <v>#N/A</v>
      </c>
      <c r="G44" s="38" t="e">
        <f ca="1">IF(G$39&gt;0,COUNTIFS(INDIRECT($C$35&amp;"!$H$5:$H$54"),"N",INDIRECT($C$35&amp;"!$B$5:$B$54"),"&lt;="&amp;G$38,INDIRECT($C$35&amp;"!$B$5:$B$54"),"&gt;="&amp;G$37),NA())</f>
        <v>#N/A</v>
      </c>
      <c r="H44" s="39" t="e">
        <f ca="1">IF(H$39&gt;0,COUNTIFS(INDIRECT($H$35&amp;"!$H$5:$H$54"),"N",INDIRECT($H$35&amp;"!$B$5:$B$54"),"&lt;="&amp;H$38,INDIRECT($H$35&amp;"!$B$5:$B$54"),"&gt;="&amp;H$37),NA())</f>
        <v>#N/A</v>
      </c>
      <c r="I44" s="39" t="e">
        <f ca="1">IF(I$39&gt;0,COUNTIFS(INDIRECT($H$35&amp;"!$H$5:$H$54"),"N",INDIRECT($H$35&amp;"!$B$5:$B$54"),"&lt;="&amp;I$38,INDIRECT($H$35&amp;"!$B$5:$B$54"),"&gt;="&amp;I$37),NA())</f>
        <v>#N/A</v>
      </c>
      <c r="J44" s="39" t="e">
        <f ca="1">IF(J$39&gt;0,COUNTIFS(INDIRECT($H$35&amp;"!$H$5:$H$54"),"N",INDIRECT($H$35&amp;"!$B$5:$B$54"),"&lt;="&amp;J$38,INDIRECT($H$35&amp;"!$B$5:$B$54"),"&gt;="&amp;J$37),NA())</f>
        <v>#N/A</v>
      </c>
      <c r="K44" s="39" t="e">
        <f ca="1">IF(K$39&gt;0,COUNTIFS(INDIRECT($H$35&amp;"!$H$5:$H$54"),"N",INDIRECT($H$35&amp;"!$B$5:$B$54"),"&lt;="&amp;K$38,INDIRECT($H$35&amp;"!$B$5:$B$54"),"&gt;="&amp;K$37),NA())</f>
        <v>#N/A</v>
      </c>
      <c r="L44" s="41" t="e">
        <f ca="1">IF(L$39&gt;0,COUNTIFS(INDIRECT($H$35&amp;"!$H$5:$H$54"),"N",INDIRECT($H$35&amp;"!$B$5:$B$54"),"&lt;="&amp;L$38,INDIRECT($H$35&amp;"!$B$5:$B$54"),"&gt;="&amp;L$37),NA())</f>
        <v>#N/A</v>
      </c>
      <c r="M44" s="40" t="e">
        <f ca="1">IF(M$39&gt;0,COUNTIFS(INDIRECT($M$35&amp;"!$H$5:$H$54"),"N",INDIRECT($M$35&amp;"!$B$5:$B$54"),"&lt;="&amp;M$38,INDIRECT($M$35&amp;"!$B$5:$B$54"),"&gt;="&amp;M$37),NA())</f>
        <v>#N/A</v>
      </c>
      <c r="N44" s="39" t="e">
        <f ca="1">IF(N$39&gt;0,COUNTIFS(INDIRECT($M$35&amp;"!$H$5:$H$54"),"N",INDIRECT($M$35&amp;"!$B$5:$B$54"),"&lt;="&amp;N$38,INDIRECT($M$35&amp;"!$B$5:$B$54"),"&gt;="&amp;N$37),NA())</f>
        <v>#N/A</v>
      </c>
      <c r="O44" s="39" t="e">
        <f ca="1">IF(O$39&gt;0,COUNTIFS(INDIRECT($M$35&amp;"!$H$5:$H$54"),"N",INDIRECT($M$35&amp;"!$B$5:$B$54"),"&lt;="&amp;O$38,INDIRECT($M$35&amp;"!$B$5:$B$54"),"&gt;="&amp;O$37),NA())</f>
        <v>#N/A</v>
      </c>
      <c r="P44" s="39" t="e">
        <f ca="1">IF(P$39&gt;0,COUNTIFS(INDIRECT($M$35&amp;"!$H$5:$H$54"),"N",INDIRECT($M$35&amp;"!$B$5:$B$54"),"&lt;="&amp;P$38,INDIRECT($M$35&amp;"!$B$5:$B$54"),"&gt;="&amp;P$37),NA())</f>
        <v>#N/A</v>
      </c>
      <c r="Q44" s="38" t="e">
        <f ca="1">IF(Q$39&gt;0,COUNTIFS(INDIRECT($M$35&amp;"!$H$5:$H$54"),"N",INDIRECT($M$35&amp;"!$B$5:$B$54"),"&lt;="&amp;Q$38,INDIRECT($M$35&amp;"!$B$5:$B$54"),"&gt;="&amp;Q$37),NA())</f>
        <v>#N/A</v>
      </c>
    </row>
    <row r="45" spans="1:18" ht="32.450000000000003" customHeight="1">
      <c r="A45" s="191"/>
      <c r="B45" s="43" t="s">
        <v>61</v>
      </c>
      <c r="C45" s="39" t="e">
        <f ca="1">IF(C$39&gt;0,COUNTIFS(INDIRECT($C$35&amp;"!$I$5:$I$54"),"N",INDIRECT($C$35&amp;"!$B$5:$B$54"),"&lt;="&amp;C$38,INDIRECT($C$35&amp;"!$B$5:$B$54"),"&gt;="&amp;C$37),NA())</f>
        <v>#N/A</v>
      </c>
      <c r="D45" s="39" t="e">
        <f ca="1">IF(D$39&gt;0,COUNTIFS(INDIRECT($C$35&amp;"!$I$5:$I$54"),"N",INDIRECT($C$35&amp;"!$B$5:$B$54"),"&lt;="&amp;D$38,INDIRECT($C$35&amp;"!$B$5:$B$54"),"&gt;="&amp;D$37),NA())</f>
        <v>#N/A</v>
      </c>
      <c r="E45" s="39" t="e">
        <f ca="1">IF(E$39&gt;0,COUNTIFS(INDIRECT($C$35&amp;"!$I$5:$I$54"),"N",INDIRECT($C$35&amp;"!$B$5:$B$54"),"&lt;="&amp;E$38,INDIRECT($C$35&amp;"!$B$5:$B$54"),"&gt;="&amp;E$37),NA())</f>
        <v>#N/A</v>
      </c>
      <c r="F45" s="39" t="e">
        <f ca="1">IF(F$39&gt;0,COUNTIFS(INDIRECT($C$35&amp;"!$I$5:$I$54"),"N",INDIRECT($C$35&amp;"!$B$5:$B$54"),"&lt;="&amp;F$38,INDIRECT($C$35&amp;"!$B$5:$B$54"),"&gt;="&amp;F$37),NA())</f>
        <v>#N/A</v>
      </c>
      <c r="G45" s="38" t="e">
        <f ca="1">IF(G$39&gt;0,COUNTIFS(INDIRECT($C$35&amp;"!$I$5:$I$54"),"N",INDIRECT($C$35&amp;"!$B$5:$B$54"),"&lt;="&amp;G$38,INDIRECT($C$35&amp;"!$B$5:$B$54"),"&gt;="&amp;G$37),NA())</f>
        <v>#N/A</v>
      </c>
      <c r="H45" s="39" t="e">
        <f ca="1">IF(H$39&gt;0,COUNTIFS(INDIRECT($H$35&amp;"!$I$5:$I$54"),"N",INDIRECT($H$35&amp;"!$B$5:$B$54"),"&lt;="&amp;H$38,INDIRECT($H$35&amp;"!$B$5:$B$54"),"&gt;="&amp;H$37),NA())</f>
        <v>#N/A</v>
      </c>
      <c r="I45" s="39" t="e">
        <f ca="1">IF(I$39&gt;0,COUNTIFS(INDIRECT($H$35&amp;"!$I$5:$I$54"),"N",INDIRECT($H$35&amp;"!$B$5:$B$54"),"&lt;="&amp;I$38,INDIRECT($H$35&amp;"!$B$5:$B$54"),"&gt;="&amp;I$37),NA())</f>
        <v>#N/A</v>
      </c>
      <c r="J45" s="39" t="e">
        <f ca="1">IF(J$39&gt;0,COUNTIFS(INDIRECT($H$35&amp;"!$I$5:$I$54"),"N",INDIRECT($H$35&amp;"!$B$5:$B$54"),"&lt;="&amp;J$38,INDIRECT($H$35&amp;"!$B$5:$B$54"),"&gt;="&amp;J$37),NA())</f>
        <v>#N/A</v>
      </c>
      <c r="K45" s="39" t="e">
        <f ca="1">IF(K$39&gt;0,COUNTIFS(INDIRECT($H$35&amp;"!$I$5:$I$54"),"N",INDIRECT($H$35&amp;"!$B$5:$B$54"),"&lt;="&amp;K$38,INDIRECT($H$35&amp;"!$B$5:$B$54"),"&gt;="&amp;K$37),NA())</f>
        <v>#N/A</v>
      </c>
      <c r="L45" s="41" t="e">
        <f ca="1">IF(L$39&gt;0,COUNTIFS(INDIRECT($H$35&amp;"!$I$5:$I$54"),"N",INDIRECT($H$35&amp;"!$B$5:$B$54"),"&lt;="&amp;L$38,INDIRECT($H$35&amp;"!$B$5:$B$54"),"&gt;="&amp;L$37),NA())</f>
        <v>#N/A</v>
      </c>
      <c r="M45" s="40" t="e">
        <f ca="1">IF(M$39&gt;0,COUNTIFS(INDIRECT($M$35&amp;"!$I$5:$I$54"),"N",INDIRECT($M$35&amp;"!$B$5:$B$54"),"&lt;="&amp;M$38,INDIRECT($M$35&amp;"!$B$5:$B$54"),"&gt;="&amp;M$37),NA())</f>
        <v>#N/A</v>
      </c>
      <c r="N45" s="39" t="e">
        <f ca="1">IF(N$39&gt;0,COUNTIFS(INDIRECT($M$35&amp;"!$I$5:$I$54"),"N",INDIRECT($M$35&amp;"!$B$5:$B$54"),"&lt;="&amp;N$38,INDIRECT($M$35&amp;"!$B$5:$B$54"),"&gt;="&amp;N$37),NA())</f>
        <v>#N/A</v>
      </c>
      <c r="O45" s="39" t="e">
        <f ca="1">IF(O$39&gt;0,COUNTIFS(INDIRECT($M$35&amp;"!$I$5:$I$54"),"N",INDIRECT($M$35&amp;"!$B$5:$B$54"),"&lt;="&amp;O$38,INDIRECT($M$35&amp;"!$B$5:$B$54"),"&gt;="&amp;O$37),NA())</f>
        <v>#N/A</v>
      </c>
      <c r="P45" s="39" t="e">
        <f ca="1">IF(P$39&gt;0,COUNTIFS(INDIRECT($M$35&amp;"!$I$5:$I$54"),"N",INDIRECT($M$35&amp;"!$B$5:$B$54"),"&lt;="&amp;P$38,INDIRECT($M$35&amp;"!$B$5:$B$54"),"&gt;="&amp;P$37),NA())</f>
        <v>#N/A</v>
      </c>
      <c r="Q45" s="38" t="e">
        <f ca="1">IF(Q$39&gt;0,COUNTIFS(INDIRECT($M$35&amp;"!$I$5:$I$54"),"N",INDIRECT($M$35&amp;"!$B$5:$B$54"),"&lt;="&amp;Q$38,INDIRECT($M$35&amp;"!$B$5:$B$54"),"&gt;="&amp;Q$37),NA())</f>
        <v>#N/A</v>
      </c>
    </row>
    <row r="46" spans="1:18" ht="32.450000000000003" customHeight="1">
      <c r="A46" s="191"/>
      <c r="B46" s="43" t="s">
        <v>62</v>
      </c>
      <c r="C46" s="39" t="e">
        <f ca="1">IF(C$39&gt;0,COUNTIFS(INDIRECT($C$35&amp;"!$J$5:$J$54"),"N",INDIRECT($C$35&amp;"!$B$5:$B$54"),"&lt;="&amp;C$38,INDIRECT($C$35&amp;"!$B$5:$B$54"),"&gt;="&amp;C$37),NA())</f>
        <v>#N/A</v>
      </c>
      <c r="D46" s="39" t="e">
        <f ca="1">IF(D$39&gt;0,COUNTIFS(INDIRECT($C$35&amp;"!$J$5:$J$54"),"N",INDIRECT($C$35&amp;"!$B$5:$B$54"),"&lt;="&amp;D$38,INDIRECT($C$35&amp;"!$B$5:$B$54"),"&gt;="&amp;D$37),NA())</f>
        <v>#N/A</v>
      </c>
      <c r="E46" s="39" t="e">
        <f ca="1">IF(E$39&gt;0,COUNTIFS(INDIRECT($C$35&amp;"!$J$5:$J$54"),"N",INDIRECT($C$35&amp;"!$B$5:$B$54"),"&lt;="&amp;E$38,INDIRECT($C$35&amp;"!$B$5:$B$54"),"&gt;="&amp;E$37),NA())</f>
        <v>#N/A</v>
      </c>
      <c r="F46" s="39" t="e">
        <f ca="1">IF(F$39&gt;0,COUNTIFS(INDIRECT($C$35&amp;"!$J$5:$J$54"),"N",INDIRECT($C$35&amp;"!$B$5:$B$54"),"&lt;="&amp;F$38,INDIRECT($C$35&amp;"!$B$5:$B$54"),"&gt;="&amp;F$37),NA())</f>
        <v>#N/A</v>
      </c>
      <c r="G46" s="38" t="e">
        <f ca="1">IF(G$39&gt;0,COUNTIFS(INDIRECT($C$35&amp;"!$J$5:$J$54"),"N",INDIRECT($C$35&amp;"!$B$5:$B$54"),"&lt;="&amp;G$38,INDIRECT($C$35&amp;"!$B$5:$B$54"),"&gt;="&amp;G$37),NA())</f>
        <v>#N/A</v>
      </c>
      <c r="H46" s="39" t="e">
        <f ca="1">IF(H$39&gt;0,COUNTIFS(INDIRECT($H$35&amp;"!$J$5:$J$54"),"N",INDIRECT($H$35&amp;"!$B$5:$B$54"),"&lt;="&amp;H$38,INDIRECT($H$35&amp;"!$B$5:$B$54"),"&gt;="&amp;H$37),NA())</f>
        <v>#N/A</v>
      </c>
      <c r="I46" s="39" t="e">
        <f ca="1">IF(I$39&gt;0,COUNTIFS(INDIRECT($H$35&amp;"!$J$5:$J$54"),"N",INDIRECT($H$35&amp;"!$B$5:$B$54"),"&lt;="&amp;I$38,INDIRECT($H$35&amp;"!$B$5:$B$54"),"&gt;="&amp;I$37),NA())</f>
        <v>#N/A</v>
      </c>
      <c r="J46" s="39" t="e">
        <f ca="1">IF(J$39&gt;0,COUNTIFS(INDIRECT($H$35&amp;"!$J$5:$J$54"),"N",INDIRECT($H$35&amp;"!$B$5:$B$54"),"&lt;="&amp;J$38,INDIRECT($H$35&amp;"!$B$5:$B$54"),"&gt;="&amp;J$37),NA())</f>
        <v>#N/A</v>
      </c>
      <c r="K46" s="39" t="e">
        <f ca="1">IF(K$39&gt;0,COUNTIFS(INDIRECT($H$35&amp;"!$J$5:$J$54"),"N",INDIRECT($H$35&amp;"!$B$5:$B$54"),"&lt;="&amp;K$38,INDIRECT($H$35&amp;"!$B$5:$B$54"),"&gt;="&amp;K$37),NA())</f>
        <v>#N/A</v>
      </c>
      <c r="L46" s="41" t="e">
        <f ca="1">IF(L$39&gt;0,COUNTIFS(INDIRECT($H$35&amp;"!$J$5:$J$54"),"N",INDIRECT($H$35&amp;"!$B$5:$B$54"),"&lt;="&amp;L$38,INDIRECT($H$35&amp;"!$B$5:$B$54"),"&gt;="&amp;L$37),NA())</f>
        <v>#N/A</v>
      </c>
      <c r="M46" s="40" t="e">
        <f ca="1">IF(M$39&gt;0,COUNTIFS(INDIRECT($M$35&amp;"!$J$5:$J$54"),"N",INDIRECT($M$35&amp;"!$B$5:$B$54"),"&lt;="&amp;M$38,INDIRECT($M$35&amp;"!$B$5:$B$54"),"&gt;="&amp;M$37),NA())</f>
        <v>#N/A</v>
      </c>
      <c r="N46" s="39" t="e">
        <f ca="1">IF(N$39&gt;0,COUNTIFS(INDIRECT($M$35&amp;"!$J$5:$J$54"),"N",INDIRECT($M$35&amp;"!$B$5:$B$54"),"&lt;="&amp;N$38,INDIRECT($M$35&amp;"!$B$5:$B$54"),"&gt;="&amp;N$37),NA())</f>
        <v>#N/A</v>
      </c>
      <c r="O46" s="39" t="e">
        <f ca="1">IF(O$39&gt;0,COUNTIFS(INDIRECT($M$35&amp;"!$J$5:$J$54"),"N",INDIRECT($M$35&amp;"!$B$5:$B$54"),"&lt;="&amp;O$38,INDIRECT($M$35&amp;"!$B$5:$B$54"),"&gt;="&amp;O$37),NA())</f>
        <v>#N/A</v>
      </c>
      <c r="P46" s="39" t="e">
        <f ca="1">IF(P$39&gt;0,COUNTIFS(INDIRECT($M$35&amp;"!$J$5:$J$54"),"N",INDIRECT($M$35&amp;"!$B$5:$B$54"),"&lt;="&amp;P$38,INDIRECT($M$35&amp;"!$B$5:$B$54"),"&gt;="&amp;P$37),NA())</f>
        <v>#N/A</v>
      </c>
      <c r="Q46" s="38" t="e">
        <f ca="1">IF(Q$39&gt;0,COUNTIFS(INDIRECT($M$35&amp;"!$J$5:$J$54"),"N",INDIRECT($M$35&amp;"!$B$5:$B$54"),"&lt;="&amp;Q$38,INDIRECT($M$35&amp;"!$B$5:$B$54"),"&gt;="&amp;Q$37),NA())</f>
        <v>#N/A</v>
      </c>
    </row>
    <row r="47" spans="1:18" ht="32.450000000000003" customHeight="1">
      <c r="A47" s="191"/>
      <c r="B47" s="43" t="s">
        <v>63</v>
      </c>
      <c r="C47" s="39" t="e">
        <f ca="1">IF(C$39&gt;0,COUNTIFS(INDIRECT($C$35&amp;"!$K$5:$K$54"),"N",INDIRECT($C$35&amp;"!$B$5:$B$54"),"&lt;="&amp;C$38,INDIRECT($C$35&amp;"!$B$5:$B$54"),"&gt;="&amp;C$37),NA())</f>
        <v>#N/A</v>
      </c>
      <c r="D47" s="39" t="e">
        <f ca="1">IF(D$39&gt;0,COUNTIFS(INDIRECT($C$35&amp;"!$K$5:$K$54"),"N",INDIRECT($C$35&amp;"!$B$5:$B$54"),"&lt;="&amp;D$38,INDIRECT($C$35&amp;"!$B$5:$B$54"),"&gt;="&amp;D$37),NA())</f>
        <v>#N/A</v>
      </c>
      <c r="E47" s="39" t="e">
        <f ca="1">IF(E$39&gt;0,COUNTIFS(INDIRECT($C$35&amp;"!$K$5:$K$54"),"N",INDIRECT($C$35&amp;"!$B$5:$B$54"),"&lt;="&amp;E$38,INDIRECT($C$35&amp;"!$B$5:$B$54"),"&gt;="&amp;E$37),NA())</f>
        <v>#N/A</v>
      </c>
      <c r="F47" s="39" t="e">
        <f ca="1">IF(F$39&gt;0,COUNTIFS(INDIRECT($C$35&amp;"!$K$5:$K$54"),"N",INDIRECT($C$35&amp;"!$B$5:$B$54"),"&lt;="&amp;F$38,INDIRECT($C$35&amp;"!$B$5:$B$54"),"&gt;="&amp;F$37),NA())</f>
        <v>#N/A</v>
      </c>
      <c r="G47" s="38" t="e">
        <f ca="1">IF(G$39&gt;0,COUNTIFS(INDIRECT($C$35&amp;"!$K$5:$K$54"),"N",INDIRECT($C$35&amp;"!$B$5:$B$54"),"&lt;="&amp;G$38,INDIRECT($C$35&amp;"!$B$5:$B$54"),"&gt;="&amp;G$37),NA())</f>
        <v>#N/A</v>
      </c>
      <c r="H47" s="39" t="e">
        <f ca="1">IF(H$39&gt;0,COUNTIFS(INDIRECT($H$35&amp;"!$K$5:$K$54"),"N",INDIRECT($H$35&amp;"!$B$5:$B$54"),"&lt;="&amp;H$38,INDIRECT($H$35&amp;"!$B$5:$B$54"),"&gt;="&amp;H$37),NA())</f>
        <v>#N/A</v>
      </c>
      <c r="I47" s="39" t="e">
        <f ca="1">IF(I$39&gt;0,COUNTIFS(INDIRECT($H$35&amp;"!$K$5:$K$54"),"N",INDIRECT($H$35&amp;"!$B$5:$B$54"),"&lt;="&amp;I$38,INDIRECT($H$35&amp;"!$B$5:$B$54"),"&gt;="&amp;I$37),NA())</f>
        <v>#N/A</v>
      </c>
      <c r="J47" s="39" t="e">
        <f ca="1">IF(J$39&gt;0,COUNTIFS(INDIRECT($H$35&amp;"!$K$5:$K$54"),"N",INDIRECT($H$35&amp;"!$B$5:$B$54"),"&lt;="&amp;J$38,INDIRECT($H$35&amp;"!$B$5:$B$54"),"&gt;="&amp;J$37),NA())</f>
        <v>#N/A</v>
      </c>
      <c r="K47" s="39" t="e">
        <f ca="1">IF(K$39&gt;0,COUNTIFS(INDIRECT($H$35&amp;"!$K$5:$K$54"),"N",INDIRECT($H$35&amp;"!$B$5:$B$54"),"&lt;="&amp;K$38,INDIRECT($H$35&amp;"!$B$5:$B$54"),"&gt;="&amp;K$37),NA())</f>
        <v>#N/A</v>
      </c>
      <c r="L47" s="41" t="e">
        <f ca="1">IF(L$39&gt;0,COUNTIFS(INDIRECT($H$35&amp;"!$K$5:$K$54"),"N",INDIRECT($H$35&amp;"!$B$5:$B$54"),"&lt;="&amp;L$38,INDIRECT($H$35&amp;"!$B$5:$B$54"),"&gt;="&amp;L$37),NA())</f>
        <v>#N/A</v>
      </c>
      <c r="M47" s="40" t="e">
        <f ca="1">IF(M$39&gt;0,COUNTIFS(INDIRECT($M$35&amp;"!$K$5:$K$54"),"N",INDIRECT($M$35&amp;"!$B$5:$B$54"),"&lt;="&amp;M$38,INDIRECT($M$35&amp;"!$B$5:$B$54"),"&gt;="&amp;M$37),NA())</f>
        <v>#N/A</v>
      </c>
      <c r="N47" s="39" t="e">
        <f ca="1">IF(N$39&gt;0,COUNTIFS(INDIRECT($M$35&amp;"!$K$5:$K$54"),"N",INDIRECT($M$35&amp;"!$B$5:$B$54"),"&lt;="&amp;N$38,INDIRECT($M$35&amp;"!$B$5:$B$54"),"&gt;="&amp;N$37),NA())</f>
        <v>#N/A</v>
      </c>
      <c r="O47" s="39" t="e">
        <f ca="1">IF(O$39&gt;0,COUNTIFS(INDIRECT($M$35&amp;"!$K$5:$K$54"),"N",INDIRECT($M$35&amp;"!$B$5:$B$54"),"&lt;="&amp;O$38,INDIRECT($M$35&amp;"!$B$5:$B$54"),"&gt;="&amp;O$37),NA())</f>
        <v>#N/A</v>
      </c>
      <c r="P47" s="39" t="e">
        <f ca="1">IF(P$39&gt;0,COUNTIFS(INDIRECT($M$35&amp;"!$K$5:$K$54"),"N",INDIRECT($M$35&amp;"!$B$5:$B$54"),"&lt;="&amp;P$38,INDIRECT($M$35&amp;"!$B$5:$B$54"),"&gt;="&amp;P$37),NA())</f>
        <v>#N/A</v>
      </c>
      <c r="Q47" s="38" t="e">
        <f ca="1">IF(Q$39&gt;0,COUNTIFS(INDIRECT($M$35&amp;"!$K$5:$K$54"),"N",INDIRECT($M$35&amp;"!$B$5:$B$54"),"&lt;="&amp;Q$38,INDIRECT($M$35&amp;"!$B$5:$B$54"),"&gt;="&amp;Q$37),NA())</f>
        <v>#N/A</v>
      </c>
    </row>
    <row r="48" spans="1:18" ht="32.450000000000003" customHeight="1">
      <c r="A48" s="191"/>
      <c r="B48" s="43" t="s">
        <v>64</v>
      </c>
      <c r="C48" s="39" t="e">
        <f ca="1">IF(C$39&gt;0,COUNTIFS(INDIRECT($C$35&amp;"!$L$5:$L$54"),"N",INDIRECT($C$35&amp;"!$B$5:$B$54"),"&lt;="&amp;C$38,INDIRECT($C$35&amp;"!$B$5:$B$54"),"&gt;="&amp;C$37),NA())</f>
        <v>#N/A</v>
      </c>
      <c r="D48" s="39" t="e">
        <f ca="1">IF(D$39&gt;0,COUNTIFS(INDIRECT($C$35&amp;"!$L$5:$L$54"),"N",INDIRECT($C$35&amp;"!$B$5:$B$54"),"&lt;="&amp;D$38,INDIRECT($C$35&amp;"!$B$5:$B$54"),"&gt;="&amp;D$37),NA())</f>
        <v>#N/A</v>
      </c>
      <c r="E48" s="39" t="e">
        <f ca="1">IF(E$39&gt;0,COUNTIFS(INDIRECT($C$35&amp;"!$L$5:$L$54"),"N",INDIRECT($C$35&amp;"!$B$5:$B$54"),"&lt;="&amp;E$38,INDIRECT($C$35&amp;"!$B$5:$B$54"),"&gt;="&amp;E$37),NA())</f>
        <v>#N/A</v>
      </c>
      <c r="F48" s="39" t="e">
        <f ca="1">IF(F$39&gt;0,COUNTIFS(INDIRECT($C$35&amp;"!$L$5:$L$54"),"N",INDIRECT($C$35&amp;"!$B$5:$B$54"),"&lt;="&amp;F$38,INDIRECT($C$35&amp;"!$B$5:$B$54"),"&gt;="&amp;F$37),NA())</f>
        <v>#N/A</v>
      </c>
      <c r="G48" s="38" t="e">
        <f ca="1">IF(G$39&gt;0,COUNTIFS(INDIRECT($C$35&amp;"!$L$5:$L$54"),"N",INDIRECT($C$35&amp;"!$B$5:$B$54"),"&lt;="&amp;G$38,INDIRECT($C$35&amp;"!$B$5:$B$54"),"&gt;="&amp;G$37),NA())</f>
        <v>#N/A</v>
      </c>
      <c r="H48" s="39" t="e">
        <f ca="1">IF(H$39&gt;0,COUNTIFS(INDIRECT($H$35&amp;"!$L$5:$L$54"),"N",INDIRECT($H$35&amp;"!$B$5:$B$54"),"&lt;="&amp;H$38,INDIRECT($H$35&amp;"!$B$5:$B$54"),"&gt;="&amp;H$37),NA())</f>
        <v>#N/A</v>
      </c>
      <c r="I48" s="39" t="e">
        <f ca="1">IF(I$39&gt;0,COUNTIFS(INDIRECT($H$35&amp;"!$L$5:$L$54"),"N",INDIRECT($H$35&amp;"!$B$5:$B$54"),"&lt;="&amp;I$38,INDIRECT($H$35&amp;"!$B$5:$B$54"),"&gt;="&amp;I$37),NA())</f>
        <v>#N/A</v>
      </c>
      <c r="J48" s="39" t="e">
        <f ca="1">IF(J$39&gt;0,COUNTIFS(INDIRECT($H$35&amp;"!$L$5:$L$54"),"N",INDIRECT($H$35&amp;"!$B$5:$B$54"),"&lt;="&amp;J$38,INDIRECT($H$35&amp;"!$B$5:$B$54"),"&gt;="&amp;J$37),NA())</f>
        <v>#N/A</v>
      </c>
      <c r="K48" s="39" t="e">
        <f ca="1">IF(K$39&gt;0,COUNTIFS(INDIRECT($H$35&amp;"!$L$5:$L$54"),"N",INDIRECT($H$35&amp;"!$B$5:$B$54"),"&lt;="&amp;K$38,INDIRECT($H$35&amp;"!$B$5:$B$54"),"&gt;="&amp;K$37),NA())</f>
        <v>#N/A</v>
      </c>
      <c r="L48" s="41" t="e">
        <f ca="1">IF(L$39&gt;0,COUNTIFS(INDIRECT($H$35&amp;"!$L$5:$L$54"),"N",INDIRECT($H$35&amp;"!$B$5:$B$54"),"&lt;="&amp;L$38,INDIRECT($H$35&amp;"!$B$5:$B$54"),"&gt;="&amp;L$37),NA())</f>
        <v>#N/A</v>
      </c>
      <c r="M48" s="40" t="e">
        <f ca="1">IF(M$39&gt;0,COUNTIFS(INDIRECT($M$35&amp;"!$L$5:$L$54"),"N",INDIRECT($M$35&amp;"!$B$5:$B$54"),"&lt;="&amp;M$38,INDIRECT($M$35&amp;"!$B$5:$B$54"),"&gt;="&amp;M$37),NA())</f>
        <v>#N/A</v>
      </c>
      <c r="N48" s="39" t="e">
        <f ca="1">IF(N$39&gt;0,COUNTIFS(INDIRECT($M$35&amp;"!$L$5:$L$54"),"N",INDIRECT($M$35&amp;"!$B$5:$B$54"),"&lt;="&amp;N$38,INDIRECT($M$35&amp;"!$B$5:$B$54"),"&gt;="&amp;N$37),NA())</f>
        <v>#N/A</v>
      </c>
      <c r="O48" s="39" t="e">
        <f ca="1">IF(O$39&gt;0,COUNTIFS(INDIRECT($M$35&amp;"!$L$5:$L$54"),"N",INDIRECT($M$35&amp;"!$B$5:$B$54"),"&lt;="&amp;O$38,INDIRECT($M$35&amp;"!$B$5:$B$54"),"&gt;="&amp;O$37),NA())</f>
        <v>#N/A</v>
      </c>
      <c r="P48" s="39" t="e">
        <f ca="1">IF(P$39&gt;0,COUNTIFS(INDIRECT($M$35&amp;"!$L$5:$L$54"),"N",INDIRECT($M$35&amp;"!$B$5:$B$54"),"&lt;="&amp;P$38,INDIRECT($M$35&amp;"!$B$5:$B$54"),"&gt;="&amp;P$37),NA())</f>
        <v>#N/A</v>
      </c>
      <c r="Q48" s="38" t="e">
        <f ca="1">IF(Q$39&gt;0,COUNTIFS(INDIRECT($M$35&amp;"!$L$5:$L$54"),"N",INDIRECT($M$35&amp;"!$B$5:$B$54"),"&lt;="&amp;Q$38,INDIRECT($M$35&amp;"!$B$5:$B$54"),"&gt;="&amp;Q$37),NA())</f>
        <v>#N/A</v>
      </c>
    </row>
    <row r="49" spans="1:17" ht="32.450000000000003" customHeight="1">
      <c r="A49" s="191"/>
      <c r="B49" s="43" t="s">
        <v>65</v>
      </c>
      <c r="C49" s="39" t="e">
        <f ca="1">IF(C$39&gt;0,COUNTIFS(INDIRECT($C$35&amp;"!$M$5:$M$54"),"N",INDIRECT($C$35&amp;"!$B$5:$B$54"),"&lt;="&amp;C$38,INDIRECT($C$35&amp;"!$B$5:$B$54"),"&gt;="&amp;C$37),NA())</f>
        <v>#N/A</v>
      </c>
      <c r="D49" s="39" t="e">
        <f ca="1">IF(D$39&gt;0,COUNTIFS(INDIRECT($C$35&amp;"!$M$5:$M$54"),"N",INDIRECT($C$35&amp;"!$B$5:$B$54"),"&lt;="&amp;D$38,INDIRECT($C$35&amp;"!$B$5:$B$54"),"&gt;="&amp;D$37),NA())</f>
        <v>#N/A</v>
      </c>
      <c r="E49" s="39" t="e">
        <f ca="1">IF(E$39&gt;0,COUNTIFS(INDIRECT($C$35&amp;"!$M$5:$M$54"),"N",INDIRECT($C$35&amp;"!$B$5:$B$54"),"&lt;="&amp;E$38,INDIRECT($C$35&amp;"!$B$5:$B$54"),"&gt;="&amp;E$37),NA())</f>
        <v>#N/A</v>
      </c>
      <c r="F49" s="39" t="e">
        <f ca="1">IF(F$39&gt;0,COUNTIFS(INDIRECT($C$35&amp;"!$M$5:$M$54"),"N",INDIRECT($C$35&amp;"!$B$5:$B$54"),"&lt;="&amp;F$38,INDIRECT($C$35&amp;"!$B$5:$B$54"),"&gt;="&amp;F$37),NA())</f>
        <v>#N/A</v>
      </c>
      <c r="G49" s="38" t="e">
        <f ca="1">IF(G$39&gt;0,COUNTIFS(INDIRECT($C$35&amp;"!$M$5:$M$54"),"N",INDIRECT($C$35&amp;"!$B$5:$B$54"),"&lt;="&amp;G$38,INDIRECT($C$35&amp;"!$B$5:$B$54"),"&gt;="&amp;G$37),NA())</f>
        <v>#N/A</v>
      </c>
      <c r="H49" s="39" t="e">
        <f ca="1">IF(H$39&gt;0,COUNTIFS(INDIRECT($H$35&amp;"!$M$5:$M$54"),"N",INDIRECT($H$35&amp;"!$B$5:$B$54"),"&lt;="&amp;H$38,INDIRECT($H$35&amp;"!$B$5:$B$54"),"&gt;="&amp;H$37),NA())</f>
        <v>#N/A</v>
      </c>
      <c r="I49" s="39" t="e">
        <f ca="1">IF(I$39&gt;0,COUNTIFS(INDIRECT($H$35&amp;"!$M$5:$M$54"),"N",INDIRECT($H$35&amp;"!$B$5:$B$54"),"&lt;="&amp;I$38,INDIRECT($H$35&amp;"!$B$5:$B$54"),"&gt;="&amp;I$37),NA())</f>
        <v>#N/A</v>
      </c>
      <c r="J49" s="39" t="e">
        <f ca="1">IF(J$39&gt;0,COUNTIFS(INDIRECT($H$35&amp;"!$M$5:$M$54"),"N",INDIRECT($H$35&amp;"!$B$5:$B$54"),"&lt;="&amp;J$38,INDIRECT($H$35&amp;"!$B$5:$B$54"),"&gt;="&amp;J$37),NA())</f>
        <v>#N/A</v>
      </c>
      <c r="K49" s="39" t="e">
        <f ca="1">IF(K$39&gt;0,COUNTIFS(INDIRECT($H$35&amp;"!$M$5:$M$54"),"N",INDIRECT($H$35&amp;"!$B$5:$B$54"),"&lt;="&amp;K$38,INDIRECT($H$35&amp;"!$B$5:$B$54"),"&gt;="&amp;K$37),NA())</f>
        <v>#N/A</v>
      </c>
      <c r="L49" s="41" t="e">
        <f ca="1">IF(L$39&gt;0,COUNTIFS(INDIRECT($H$35&amp;"!$M$5:$M$54"),"N",INDIRECT($H$35&amp;"!$B$5:$B$54"),"&lt;="&amp;L$38,INDIRECT($H$35&amp;"!$B$5:$B$54"),"&gt;="&amp;L$37),NA())</f>
        <v>#N/A</v>
      </c>
      <c r="M49" s="40" t="e">
        <f ca="1">IF(M$39&gt;0,COUNTIFS(INDIRECT($M$35&amp;"!$M$5:$M$54"),"N",INDIRECT($M$35&amp;"!$B$5:$B$54"),"&lt;="&amp;M$38,INDIRECT($M$35&amp;"!$B$5:$B$54"),"&gt;="&amp;M$37),NA())</f>
        <v>#N/A</v>
      </c>
      <c r="N49" s="39" t="e">
        <f ca="1">IF(N$39&gt;0,COUNTIFS(INDIRECT($M$35&amp;"!$M$5:$M$54"),"N",INDIRECT($M$35&amp;"!$B$5:$B$54"),"&lt;="&amp;N$38,INDIRECT($M$35&amp;"!$B$5:$B$54"),"&gt;="&amp;N$37),NA())</f>
        <v>#N/A</v>
      </c>
      <c r="O49" s="39" t="e">
        <f ca="1">IF(O$39&gt;0,COUNTIFS(INDIRECT($M$35&amp;"!$M$5:$M$54"),"N",INDIRECT($M$35&amp;"!$B$5:$B$54"),"&lt;="&amp;O$38,INDIRECT($M$35&amp;"!$B$5:$B$54"),"&gt;="&amp;O$37),NA())</f>
        <v>#N/A</v>
      </c>
      <c r="P49" s="39" t="e">
        <f ca="1">IF(P$39&gt;0,COUNTIFS(INDIRECT($M$35&amp;"!$M$5:$M$54"),"N",INDIRECT($M$35&amp;"!$B$5:$B$54"),"&lt;="&amp;P$38,INDIRECT($M$35&amp;"!$B$5:$B$54"),"&gt;="&amp;P$37),NA())</f>
        <v>#N/A</v>
      </c>
      <c r="Q49" s="38" t="e">
        <f ca="1">IF(Q$39&gt;0,COUNTIFS(INDIRECT($M$35&amp;"!$M$5:$M$54"),"N",INDIRECT($M$35&amp;"!$B$5:$B$54"),"&lt;="&amp;Q$38,INDIRECT($M$35&amp;"!$B$5:$B$54"),"&gt;="&amp;Q$37),NA())</f>
        <v>#N/A</v>
      </c>
    </row>
    <row r="50" spans="1:17" ht="32.450000000000003" customHeight="1">
      <c r="A50" s="191"/>
      <c r="B50" s="43" t="s">
        <v>66</v>
      </c>
      <c r="C50" s="39" t="e">
        <f ca="1">IF(C$39&gt;0,COUNTIFS(INDIRECT($C$35&amp;"!$N$5:$N$54"),"N",INDIRECT($C$35&amp;"!$B$5:$B$54"),"&lt;="&amp;C$38,INDIRECT($C$35&amp;"!$B$5:$B$54"),"&gt;="&amp;C$37),NA())</f>
        <v>#N/A</v>
      </c>
      <c r="D50" s="39" t="e">
        <f ca="1">IF(D$39&gt;0,COUNTIFS(INDIRECT($C$35&amp;"!$N$5:$N$54"),"N",INDIRECT($C$35&amp;"!$B$5:$B$54"),"&lt;="&amp;D$38,INDIRECT($C$35&amp;"!$B$5:$B$54"),"&gt;="&amp;D$37),NA())</f>
        <v>#N/A</v>
      </c>
      <c r="E50" s="39" t="e">
        <f ca="1">IF(E$39&gt;0,COUNTIFS(INDIRECT($C$35&amp;"!$N$5:$N$54"),"N",INDIRECT($C$35&amp;"!$B$5:$B$54"),"&lt;="&amp;E$38,INDIRECT($C$35&amp;"!$B$5:$B$54"),"&gt;="&amp;E$37),NA())</f>
        <v>#N/A</v>
      </c>
      <c r="F50" s="39" t="e">
        <f ca="1">IF(F$39&gt;0,COUNTIFS(INDIRECT($C$35&amp;"!$N$5:$N$54"),"N",INDIRECT($C$35&amp;"!$B$5:$B$54"),"&lt;="&amp;F$38,INDIRECT($C$35&amp;"!$B$5:$B$54"),"&gt;="&amp;F$37),NA())</f>
        <v>#N/A</v>
      </c>
      <c r="G50" s="38" t="e">
        <f ca="1">IF(G$39&gt;0,COUNTIFS(INDIRECT($C$35&amp;"!$N$5:$N$54"),"N",INDIRECT($C$35&amp;"!$B$5:$B$54"),"&lt;="&amp;G$38,INDIRECT($C$35&amp;"!$B$5:$B$54"),"&gt;="&amp;G$37),NA())</f>
        <v>#N/A</v>
      </c>
      <c r="H50" s="39" t="e">
        <f ca="1">IF(H$39&gt;0,COUNTIFS(INDIRECT($H$35&amp;"!$N$5:$N$54"),"N",INDIRECT($H$35&amp;"!$B$5:$B$54"),"&lt;="&amp;H$38,INDIRECT($H$35&amp;"!$B$5:$B$54"),"&gt;="&amp;H$37),NA())</f>
        <v>#N/A</v>
      </c>
      <c r="I50" s="39" t="e">
        <f ca="1">IF(I$39&gt;0,COUNTIFS(INDIRECT($H$35&amp;"!$N$5:$N$54"),"N",INDIRECT($H$35&amp;"!$B$5:$B$54"),"&lt;="&amp;I$38,INDIRECT($H$35&amp;"!$B$5:$B$54"),"&gt;="&amp;I$37),NA())</f>
        <v>#N/A</v>
      </c>
      <c r="J50" s="39" t="e">
        <f ca="1">IF(J$39&gt;0,COUNTIFS(INDIRECT($H$35&amp;"!$N$5:$N$54"),"N",INDIRECT($H$35&amp;"!$B$5:$B$54"),"&lt;="&amp;J$38,INDIRECT($H$35&amp;"!$B$5:$B$54"),"&gt;="&amp;J$37),NA())</f>
        <v>#N/A</v>
      </c>
      <c r="K50" s="39" t="e">
        <f ca="1">IF(K$39&gt;0,COUNTIFS(INDIRECT($H$35&amp;"!$N$5:$N$54"),"N",INDIRECT($H$35&amp;"!$B$5:$B$54"),"&lt;="&amp;K$38,INDIRECT($H$35&amp;"!$B$5:$B$54"),"&gt;="&amp;K$37),NA())</f>
        <v>#N/A</v>
      </c>
      <c r="L50" s="41" t="e">
        <f ca="1">IF(L$39&gt;0,COUNTIFS(INDIRECT($H$35&amp;"!$N$5:$N$54"),"N",INDIRECT($H$35&amp;"!$B$5:$B$54"),"&lt;="&amp;L$38,INDIRECT($H$35&amp;"!$B$5:$B$54"),"&gt;="&amp;L$37),NA())</f>
        <v>#N/A</v>
      </c>
      <c r="M50" s="40" t="e">
        <f ca="1">IF(M$39&gt;0,COUNTIFS(INDIRECT($M$35&amp;"!$N$5:$N$54"),"N",INDIRECT($M$35&amp;"!$B$5:$B$54"),"&lt;="&amp;M$38,INDIRECT($M$35&amp;"!$B$5:$B$54"),"&gt;="&amp;M$37),NA())</f>
        <v>#N/A</v>
      </c>
      <c r="N50" s="39" t="e">
        <f ca="1">IF(N$39&gt;0,COUNTIFS(INDIRECT($M$35&amp;"!$N$5:$N$54"),"N",INDIRECT($M$35&amp;"!$B$5:$B$54"),"&lt;="&amp;N$38,INDIRECT($M$35&amp;"!$B$5:$B$54"),"&gt;="&amp;N$37),NA())</f>
        <v>#N/A</v>
      </c>
      <c r="O50" s="39" t="e">
        <f ca="1">IF(O$39&gt;0,COUNTIFS(INDIRECT($M$35&amp;"!$N$5:$N$54"),"N",INDIRECT($M$35&amp;"!$B$5:$B$54"),"&lt;="&amp;O$38,INDIRECT($M$35&amp;"!$B$5:$B$54"),"&gt;="&amp;O$37),NA())</f>
        <v>#N/A</v>
      </c>
      <c r="P50" s="39" t="e">
        <f ca="1">IF(P$39&gt;0,COUNTIFS(INDIRECT($M$35&amp;"!$N$5:$N$54"),"N",INDIRECT($M$35&amp;"!$B$5:$B$54"),"&lt;="&amp;P$38,INDIRECT($M$35&amp;"!$B$5:$B$54"),"&gt;="&amp;P$37),NA())</f>
        <v>#N/A</v>
      </c>
      <c r="Q50" s="38" t="e">
        <f ca="1">IF(Q$39&gt;0,COUNTIFS(INDIRECT($M$35&amp;"!$N$5:$N$54"),"N",INDIRECT($M$35&amp;"!$B$5:$B$54"),"&lt;="&amp;Q$38,INDIRECT($M$35&amp;"!$B$5:$B$54"),"&gt;="&amp;Q$37),NA())</f>
        <v>#N/A</v>
      </c>
    </row>
    <row r="51" spans="1:17" ht="32.450000000000003" customHeight="1">
      <c r="A51" s="191"/>
      <c r="B51" s="43" t="s">
        <v>67</v>
      </c>
      <c r="C51" s="39" t="e">
        <f ca="1">IF(C$39&gt;0,COUNTIFS(INDIRECT($C$35&amp;"!$O$5:$O$54"),"N",INDIRECT($C$35&amp;"!$B$5:$B$54"),"&lt;="&amp;C$38,INDIRECT($C$35&amp;"!$B$5:$B$54"),"&gt;="&amp;C$37),NA())</f>
        <v>#N/A</v>
      </c>
      <c r="D51" s="39" t="e">
        <f ca="1">IF(D$39&gt;0,COUNTIFS(INDIRECT($C$35&amp;"!$O$5:$O$54"),"N",INDIRECT($C$35&amp;"!$B$5:$B$54"),"&lt;="&amp;D$38,INDIRECT($C$35&amp;"!$B$5:$B$54"),"&gt;="&amp;D$37),NA())</f>
        <v>#N/A</v>
      </c>
      <c r="E51" s="39" t="e">
        <f ca="1">IF(E$39&gt;0,COUNTIFS(INDIRECT($C$35&amp;"!$O$5:$O$54"),"N",INDIRECT($C$35&amp;"!$B$5:$B$54"),"&lt;="&amp;E$38,INDIRECT($C$35&amp;"!$B$5:$B$54"),"&gt;="&amp;E$37),NA())</f>
        <v>#N/A</v>
      </c>
      <c r="F51" s="39" t="e">
        <f ca="1">IF(F$39&gt;0,COUNTIFS(INDIRECT($C$35&amp;"!$O$5:$O$54"),"N",INDIRECT($C$35&amp;"!$B$5:$B$54"),"&lt;="&amp;F$38,INDIRECT($C$35&amp;"!$B$5:$B$54"),"&gt;="&amp;F$37),NA())</f>
        <v>#N/A</v>
      </c>
      <c r="G51" s="38" t="e">
        <f ca="1">IF(G$39&gt;0,COUNTIFS(INDIRECT($C$35&amp;"!$O$5:$O$54"),"N",INDIRECT($C$35&amp;"!$B$5:$B$54"),"&lt;="&amp;G$38,INDIRECT($C$35&amp;"!$B$5:$B$54"),"&gt;="&amp;G$37),NA())</f>
        <v>#N/A</v>
      </c>
      <c r="H51" s="39" t="e">
        <f ca="1">IF(H$39&gt;0,COUNTIFS(INDIRECT($H$35&amp;"!$O$5:$O$54"),"N",INDIRECT($H$35&amp;"!$B$5:$B$54"),"&lt;="&amp;H$38,INDIRECT($H$35&amp;"!$B$5:$B$54"),"&gt;="&amp;H$37),NA())</f>
        <v>#N/A</v>
      </c>
      <c r="I51" s="39" t="e">
        <f ca="1">IF(I$39&gt;0,COUNTIFS(INDIRECT($H$35&amp;"!$O$5:$O$54"),"N",INDIRECT($H$35&amp;"!$B$5:$B$54"),"&lt;="&amp;I$38,INDIRECT($H$35&amp;"!$B$5:$B$54"),"&gt;="&amp;I$37),NA())</f>
        <v>#N/A</v>
      </c>
      <c r="J51" s="39" t="e">
        <f ca="1">IF(J$39&gt;0,COUNTIFS(INDIRECT($H$35&amp;"!$O$5:$O$54"),"N",INDIRECT($H$35&amp;"!$B$5:$B$54"),"&lt;="&amp;J$38,INDIRECT($H$35&amp;"!$B$5:$B$54"),"&gt;="&amp;J$37),NA())</f>
        <v>#N/A</v>
      </c>
      <c r="K51" s="39" t="e">
        <f ca="1">IF(K$39&gt;0,COUNTIFS(INDIRECT($H$35&amp;"!$O$5:$O$54"),"N",INDIRECT($H$35&amp;"!$B$5:$B$54"),"&lt;="&amp;K$38,INDIRECT($H$35&amp;"!$B$5:$B$54"),"&gt;="&amp;K$37),NA())</f>
        <v>#N/A</v>
      </c>
      <c r="L51" s="41" t="e">
        <f ca="1">IF(L$39&gt;0,COUNTIFS(INDIRECT($H$35&amp;"!$O$5:$O$54"),"N",INDIRECT($H$35&amp;"!$B$5:$B$54"),"&lt;="&amp;L$38,INDIRECT($H$35&amp;"!$B$5:$B$54"),"&gt;="&amp;L$37),NA())</f>
        <v>#N/A</v>
      </c>
      <c r="M51" s="40" t="e">
        <f ca="1">IF(M$39&gt;0,COUNTIFS(INDIRECT($M$35&amp;"!$O$5:$O$54"),"N",INDIRECT($M$35&amp;"!$B$5:$B$54"),"&lt;="&amp;M$38,INDIRECT($M$35&amp;"!$B$5:$B$54"),"&gt;="&amp;M$37),NA())</f>
        <v>#N/A</v>
      </c>
      <c r="N51" s="39" t="e">
        <f ca="1">IF(N$39&gt;0,COUNTIFS(INDIRECT($M$35&amp;"!$O$5:$O$54"),"N",INDIRECT($M$35&amp;"!$B$5:$B$54"),"&lt;="&amp;N$38,INDIRECT($M$35&amp;"!$B$5:$B$54"),"&gt;="&amp;N$37),NA())</f>
        <v>#N/A</v>
      </c>
      <c r="O51" s="39" t="e">
        <f ca="1">IF(O$39&gt;0,COUNTIFS(INDIRECT($M$35&amp;"!$O$5:$O$54"),"N",INDIRECT($M$35&amp;"!$B$5:$B$54"),"&lt;="&amp;O$38,INDIRECT($M$35&amp;"!$B$5:$B$54"),"&gt;="&amp;O$37),NA())</f>
        <v>#N/A</v>
      </c>
      <c r="P51" s="39" t="e">
        <f ca="1">IF(P$39&gt;0,COUNTIFS(INDIRECT($M$35&amp;"!$O$5:$O$54"),"N",INDIRECT($M$35&amp;"!$B$5:$B$54"),"&lt;="&amp;P$38,INDIRECT($M$35&amp;"!$B$5:$B$54"),"&gt;="&amp;P$37),NA())</f>
        <v>#N/A</v>
      </c>
      <c r="Q51" s="38" t="e">
        <f ca="1">IF(Q$39&gt;0,COUNTIFS(INDIRECT($M$35&amp;"!$O$5:$O$54"),"N",INDIRECT($M$35&amp;"!$B$5:$B$54"),"&lt;="&amp;Q$38,INDIRECT($M$35&amp;"!$B$5:$B$54"),"&gt;="&amp;Q$37),NA())</f>
        <v>#N/A</v>
      </c>
    </row>
    <row r="52" spans="1:17" ht="32.450000000000003" customHeight="1">
      <c r="A52" s="191"/>
      <c r="B52" s="43" t="s">
        <v>68</v>
      </c>
      <c r="C52" s="39" t="e">
        <f ca="1">IF(C$39&gt;0,COUNTIFS(INDIRECT($C$35&amp;"!$P$5:$P$54"),"N",INDIRECT($C$35&amp;"!$B$5:$B$54"),"&lt;="&amp;C$38,INDIRECT($C$35&amp;"!$B$5:$B$54"),"&gt;="&amp;C$37),NA())</f>
        <v>#N/A</v>
      </c>
      <c r="D52" s="39" t="e">
        <f ca="1">IF(D$39&gt;0,COUNTIFS(INDIRECT($C$35&amp;"!$P$5:$P$54"),"N",INDIRECT($C$35&amp;"!$B$5:$B$54"),"&lt;="&amp;D$38,INDIRECT($C$35&amp;"!$B$5:$B$54"),"&gt;="&amp;D$37),NA())</f>
        <v>#N/A</v>
      </c>
      <c r="E52" s="39" t="e">
        <f ca="1">IF(E$39&gt;0,COUNTIFS(INDIRECT($C$35&amp;"!$P$5:$P$54"),"N",INDIRECT($C$35&amp;"!$B$5:$B$54"),"&lt;="&amp;E$38,INDIRECT($C$35&amp;"!$B$5:$B$54"),"&gt;="&amp;E$37),NA())</f>
        <v>#N/A</v>
      </c>
      <c r="F52" s="39" t="e">
        <f ca="1">IF(F$39&gt;0,COUNTIFS(INDIRECT($C$35&amp;"!$P$5:$P$54"),"N",INDIRECT($C$35&amp;"!$B$5:$B$54"),"&lt;="&amp;F$38,INDIRECT($C$35&amp;"!$B$5:$B$54"),"&gt;="&amp;F$37),NA())</f>
        <v>#N/A</v>
      </c>
      <c r="G52" s="38" t="e">
        <f ca="1">IF(G$39&gt;0,COUNTIFS(INDIRECT($C$35&amp;"!$P$5:$P$54"),"N",INDIRECT($C$35&amp;"!$B$5:$B$54"),"&lt;="&amp;G$38,INDIRECT($C$35&amp;"!$B$5:$B$54"),"&gt;="&amp;G$37),NA())</f>
        <v>#N/A</v>
      </c>
      <c r="H52" s="39" t="e">
        <f ca="1">IF(H$39&gt;0,COUNTIFS(INDIRECT($H$35&amp;"!$P$5:$P$54"),"N",INDIRECT($H$35&amp;"!$B$5:$B$54"),"&lt;="&amp;H$38,INDIRECT($H$35&amp;"!$B$5:$B$54"),"&gt;="&amp;H$37),NA())</f>
        <v>#N/A</v>
      </c>
      <c r="I52" s="39" t="e">
        <f ca="1">IF(I$39&gt;0,COUNTIFS(INDIRECT($H$35&amp;"!$P$5:$P$54"),"N",INDIRECT($H$35&amp;"!$B$5:$B$54"),"&lt;="&amp;I$38,INDIRECT($H$35&amp;"!$B$5:$B$54"),"&gt;="&amp;I$37),NA())</f>
        <v>#N/A</v>
      </c>
      <c r="J52" s="39" t="e">
        <f ca="1">IF(J$39&gt;0,COUNTIFS(INDIRECT($H$35&amp;"!$P$5:$P$54"),"N",INDIRECT($H$35&amp;"!$B$5:$B$54"),"&lt;="&amp;J$38,INDIRECT($H$35&amp;"!$B$5:$B$54"),"&gt;="&amp;J$37),NA())</f>
        <v>#N/A</v>
      </c>
      <c r="K52" s="39" t="e">
        <f ca="1">IF(K$39&gt;0,COUNTIFS(INDIRECT($H$35&amp;"!$P$5:$P$54"),"N",INDIRECT($H$35&amp;"!$B$5:$B$54"),"&lt;="&amp;K$38,INDIRECT($H$35&amp;"!$B$5:$B$54"),"&gt;="&amp;K$37),NA())</f>
        <v>#N/A</v>
      </c>
      <c r="L52" s="41" t="e">
        <f ca="1">IF(L$39&gt;0,COUNTIFS(INDIRECT($H$35&amp;"!$P$5:$P$54"),"N",INDIRECT($H$35&amp;"!$B$5:$B$54"),"&lt;="&amp;L$38,INDIRECT($H$35&amp;"!$B$5:$B$54"),"&gt;="&amp;L$37),NA())</f>
        <v>#N/A</v>
      </c>
      <c r="M52" s="40" t="e">
        <f ca="1">IF(M$39&gt;0,COUNTIFS(INDIRECT($M$35&amp;"!$P$5:$P$54"),"N",INDIRECT($M$35&amp;"!$B$5:$B$54"),"&lt;="&amp;M$38,INDIRECT($M$35&amp;"!$B$5:$B$54"),"&gt;="&amp;M$37),NA())</f>
        <v>#N/A</v>
      </c>
      <c r="N52" s="39" t="e">
        <f ca="1">IF(N$39&gt;0,COUNTIFS(INDIRECT($M$35&amp;"!$P$5:$P$54"),"N",INDIRECT($M$35&amp;"!$B$5:$B$54"),"&lt;="&amp;N$38,INDIRECT($M$35&amp;"!$B$5:$B$54"),"&gt;="&amp;N$37),NA())</f>
        <v>#N/A</v>
      </c>
      <c r="O52" s="39" t="e">
        <f ca="1">IF(O$39&gt;0,COUNTIFS(INDIRECT($M$35&amp;"!$P$5:$P$54"),"N",INDIRECT($M$35&amp;"!$B$5:$B$54"),"&lt;="&amp;O$38,INDIRECT($M$35&amp;"!$B$5:$B$54"),"&gt;="&amp;O$37),NA())</f>
        <v>#N/A</v>
      </c>
      <c r="P52" s="39" t="e">
        <f ca="1">IF(P$39&gt;0,COUNTIFS(INDIRECT($M$35&amp;"!$P$5:$P$54"),"N",INDIRECT($M$35&amp;"!$B$5:$B$54"),"&lt;="&amp;P$38,INDIRECT($M$35&amp;"!$B$5:$B$54"),"&gt;="&amp;P$37),NA())</f>
        <v>#N/A</v>
      </c>
      <c r="Q52" s="38" t="e">
        <f ca="1">IF(Q$39&gt;0,COUNTIFS(INDIRECT($M$35&amp;"!$P$5:$P$54"),"N",INDIRECT($M$35&amp;"!$B$5:$B$54"),"&lt;="&amp;Q$38,INDIRECT($M$35&amp;"!$B$5:$B$54"),"&gt;="&amp;Q$37),NA())</f>
        <v>#N/A</v>
      </c>
    </row>
    <row r="53" spans="1:17" ht="32.450000000000003" customHeight="1">
      <c r="A53" s="191"/>
      <c r="B53" s="43" t="s">
        <v>69</v>
      </c>
      <c r="C53" s="39" t="e">
        <f ca="1">IF(C$39&gt;0,COUNTIFS(INDIRECT($C$35&amp;"!$Q$5:$Q$54"),"N",INDIRECT($C$35&amp;"!$B$5:$B$54"),"&lt;="&amp;C$38,INDIRECT($C$35&amp;"!$B$5:$B$54"),"&gt;="&amp;C$37),NA())</f>
        <v>#N/A</v>
      </c>
      <c r="D53" s="39" t="e">
        <f ca="1">IF(D$39&gt;0,COUNTIFS(INDIRECT($C$35&amp;"!$Q$5:$Q$54"),"N",INDIRECT($C$35&amp;"!$B$5:$B$54"),"&lt;="&amp;D$38,INDIRECT($C$35&amp;"!$B$5:$B$54"),"&gt;="&amp;D$37),NA())</f>
        <v>#N/A</v>
      </c>
      <c r="E53" s="39" t="e">
        <f ca="1">IF(E$39&gt;0,COUNTIFS(INDIRECT($C$35&amp;"!$Q$5:$Q$54"),"N",INDIRECT($C$35&amp;"!$B$5:$B$54"),"&lt;="&amp;E$38,INDIRECT($C$35&amp;"!$B$5:$B$54"),"&gt;="&amp;E$37),NA())</f>
        <v>#N/A</v>
      </c>
      <c r="F53" s="39" t="e">
        <f ca="1">IF(F$39&gt;0,COUNTIFS(INDIRECT($C$35&amp;"!$Q$5:$Q$54"),"N",INDIRECT($C$35&amp;"!$B$5:$B$54"),"&lt;="&amp;F$38,INDIRECT($C$35&amp;"!$B$5:$B$54"),"&gt;="&amp;F$37),NA())</f>
        <v>#N/A</v>
      </c>
      <c r="G53" s="38" t="e">
        <f ca="1">IF(G$39&gt;0,COUNTIFS(INDIRECT($C$35&amp;"!$Q$5:$Q$54"),"N",INDIRECT($C$35&amp;"!$B$5:$B$54"),"&lt;="&amp;G$38,INDIRECT($C$35&amp;"!$B$5:$B$54"),"&gt;="&amp;G$37),NA())</f>
        <v>#N/A</v>
      </c>
      <c r="H53" s="39" t="e">
        <f ca="1">IF(H$39&gt;0,COUNTIFS(INDIRECT($H$35&amp;"!$Q$5:$Q$54"),"N",INDIRECT($H$35&amp;"!$B$5:$B$54"),"&lt;="&amp;H$38,INDIRECT($H$35&amp;"!$B$5:$B$54"),"&gt;="&amp;H$37),NA())</f>
        <v>#N/A</v>
      </c>
      <c r="I53" s="39" t="e">
        <f ca="1">IF(I$39&gt;0,COUNTIFS(INDIRECT($H$35&amp;"!$Q$5:$Q$54"),"N",INDIRECT($H$35&amp;"!$B$5:$B$54"),"&lt;="&amp;I$38,INDIRECT($H$35&amp;"!$B$5:$B$54"),"&gt;="&amp;I$37),NA())</f>
        <v>#N/A</v>
      </c>
      <c r="J53" s="39" t="e">
        <f ca="1">IF(J$39&gt;0,COUNTIFS(INDIRECT($H$35&amp;"!$Q$5:$Q$54"),"N",INDIRECT($H$35&amp;"!$B$5:$B$54"),"&lt;="&amp;J$38,INDIRECT($H$35&amp;"!$B$5:$B$54"),"&gt;="&amp;J$37),NA())</f>
        <v>#N/A</v>
      </c>
      <c r="K53" s="39" t="e">
        <f ca="1">IF(K$39&gt;0,COUNTIFS(INDIRECT($H$35&amp;"!$Q$5:$Q$54"),"N",INDIRECT($H$35&amp;"!$B$5:$B$54"),"&lt;="&amp;K$38,INDIRECT($H$35&amp;"!$B$5:$B$54"),"&gt;="&amp;K$37),NA())</f>
        <v>#N/A</v>
      </c>
      <c r="L53" s="41" t="e">
        <f ca="1">IF(L$39&gt;0,COUNTIFS(INDIRECT($H$35&amp;"!$Q$5:$Q$54"),"N",INDIRECT($H$35&amp;"!$B$5:$B$54"),"&lt;="&amp;L$38,INDIRECT($H$35&amp;"!$B$5:$B$54"),"&gt;="&amp;L$37),NA())</f>
        <v>#N/A</v>
      </c>
      <c r="M53" s="40" t="e">
        <f ca="1">IF(M$39&gt;0,COUNTIFS(INDIRECT($M$35&amp;"!$Q$5:$Q$54"),"N",INDIRECT($M$35&amp;"!$B$5:$B$54"),"&lt;="&amp;M$38,INDIRECT($M$35&amp;"!$B$5:$B$54"),"&gt;="&amp;M$37),NA())</f>
        <v>#N/A</v>
      </c>
      <c r="N53" s="39" t="e">
        <f ca="1">IF(N$39&gt;0,COUNTIFS(INDIRECT($M$35&amp;"!$Q$5:$Q$54"),"N",INDIRECT($M$35&amp;"!$B$5:$B$54"),"&lt;="&amp;N$38,INDIRECT($M$35&amp;"!$B$5:$B$54"),"&gt;="&amp;N$37),NA())</f>
        <v>#N/A</v>
      </c>
      <c r="O53" s="39" t="e">
        <f ca="1">IF(O$39&gt;0,COUNTIFS(INDIRECT($M$35&amp;"!$Q$5:$Q$54"),"N",INDIRECT($M$35&amp;"!$B$5:$B$54"),"&lt;="&amp;O$38,INDIRECT($M$35&amp;"!$B$5:$B$54"),"&gt;="&amp;O$37),NA())</f>
        <v>#N/A</v>
      </c>
      <c r="P53" s="39" t="e">
        <f ca="1">IF(P$39&gt;0,COUNTIFS(INDIRECT($M$35&amp;"!$Q$5:$Q$54"),"N",INDIRECT($M$35&amp;"!$B$5:$B$54"),"&lt;="&amp;P$38,INDIRECT($M$35&amp;"!$B$5:$B$54"),"&gt;="&amp;P$37),NA())</f>
        <v>#N/A</v>
      </c>
      <c r="Q53" s="38" t="e">
        <f ca="1">IF(Q$39&gt;0,COUNTIFS(INDIRECT($M$35&amp;"!$Q$5:$Q$54"),"N",INDIRECT($M$35&amp;"!$B$5:$B$54"),"&lt;="&amp;Q$38,INDIRECT($M$35&amp;"!$B$5:$B$54"),"&gt;="&amp;Q$37),NA())</f>
        <v>#N/A</v>
      </c>
    </row>
    <row r="54" spans="1:17" ht="32.450000000000003" customHeight="1">
      <c r="A54" s="191"/>
      <c r="B54" s="43" t="s">
        <v>70</v>
      </c>
      <c r="C54" s="39" t="e">
        <f ca="1">IF(C$39&gt;0,COUNTIFS(INDIRECT($C$35&amp;"!$R$5:$R$54"),"N",INDIRECT($C$35&amp;"!$B$5:$B$54"),"&lt;="&amp;C$38,INDIRECT($C$35&amp;"!$B$5:$B$54"),"&gt;="&amp;C$37),NA())</f>
        <v>#N/A</v>
      </c>
      <c r="D54" s="39" t="e">
        <f ca="1">IF(D$39&gt;0,COUNTIFS(INDIRECT($C$35&amp;"!$R$5:$R$54"),"N",INDIRECT($C$35&amp;"!$B$5:$B$54"),"&lt;="&amp;D$38,INDIRECT($C$35&amp;"!$B$5:$B$54"),"&gt;="&amp;D$37),NA())</f>
        <v>#N/A</v>
      </c>
      <c r="E54" s="39" t="e">
        <f ca="1">IF(E$39&gt;0,COUNTIFS(INDIRECT($C$35&amp;"!$R$5:$R$54"),"N",INDIRECT($C$35&amp;"!$B$5:$B$54"),"&lt;="&amp;E$38,INDIRECT($C$35&amp;"!$B$5:$B$54"),"&gt;="&amp;E$37),NA())</f>
        <v>#N/A</v>
      </c>
      <c r="F54" s="39" t="e">
        <f ca="1">IF(F$39&gt;0,COUNTIFS(INDIRECT($C$35&amp;"!$R$5:$R$54"),"N",INDIRECT($C$35&amp;"!$B$5:$B$54"),"&lt;="&amp;F$38,INDIRECT($C$35&amp;"!$B$5:$B$54"),"&gt;="&amp;F$37),NA())</f>
        <v>#N/A</v>
      </c>
      <c r="G54" s="38" t="e">
        <f ca="1">IF(G$39&gt;0,COUNTIFS(INDIRECT($C$35&amp;"!$R$5:$R$54"),"N",INDIRECT($C$35&amp;"!$B$5:$B$54"),"&lt;="&amp;G$38,INDIRECT($C$35&amp;"!$B$5:$B$54"),"&gt;="&amp;G$37),NA())</f>
        <v>#N/A</v>
      </c>
      <c r="H54" s="39" t="e">
        <f ca="1">IF(H$39&gt;0,COUNTIFS(INDIRECT($H$35&amp;"!$R$5:$R$54"),"N",INDIRECT($H$35&amp;"!$B$5:$B$54"),"&lt;="&amp;H$38,INDIRECT($H$35&amp;"!$B$5:$B$54"),"&gt;="&amp;H$37),NA())</f>
        <v>#N/A</v>
      </c>
      <c r="I54" s="39" t="e">
        <f ca="1">IF(I$39&gt;0,COUNTIFS(INDIRECT($H$35&amp;"!$R$5:$R$54"),"N",INDIRECT($H$35&amp;"!$B$5:$B$54"),"&lt;="&amp;I$38,INDIRECT($H$35&amp;"!$B$5:$B$54"),"&gt;="&amp;I$37),NA())</f>
        <v>#N/A</v>
      </c>
      <c r="J54" s="39" t="e">
        <f ca="1">IF(J$39&gt;0,COUNTIFS(INDIRECT($H$35&amp;"!$R$5:$R$54"),"N",INDIRECT($H$35&amp;"!$B$5:$B$54"),"&lt;="&amp;J$38,INDIRECT($H$35&amp;"!$B$5:$B$54"),"&gt;="&amp;J$37),NA())</f>
        <v>#N/A</v>
      </c>
      <c r="K54" s="39" t="e">
        <f ca="1">IF(K$39&gt;0,COUNTIFS(INDIRECT($H$35&amp;"!$R$5:$R$54"),"N",INDIRECT($H$35&amp;"!$B$5:$B$54"),"&lt;="&amp;K$38,INDIRECT($H$35&amp;"!$B$5:$B$54"),"&gt;="&amp;K$37),NA())</f>
        <v>#N/A</v>
      </c>
      <c r="L54" s="41" t="e">
        <f ca="1">IF(L$39&gt;0,COUNTIFS(INDIRECT($H$35&amp;"!$R$5:$R$54"),"N",INDIRECT($H$35&amp;"!$B$5:$B$54"),"&lt;="&amp;L$38,INDIRECT($H$35&amp;"!$B$5:$B$54"),"&gt;="&amp;L$37),NA())</f>
        <v>#N/A</v>
      </c>
      <c r="M54" s="40" t="e">
        <f ca="1">IF(M$39&gt;0,COUNTIFS(INDIRECT($M$35&amp;"!$R$5:$R$54"),"N",INDIRECT($M$35&amp;"!$B$5:$B$54"),"&lt;="&amp;M$38,INDIRECT($M$35&amp;"!$B$5:$B$54"),"&gt;="&amp;M$37),NA())</f>
        <v>#N/A</v>
      </c>
      <c r="N54" s="39" t="e">
        <f ca="1">IF(N$39&gt;0,COUNTIFS(INDIRECT($M$35&amp;"!$R$5:$R$54"),"N",INDIRECT($M$35&amp;"!$B$5:$B$54"),"&lt;="&amp;N$38,INDIRECT($M$35&amp;"!$B$5:$B$54"),"&gt;="&amp;N$37),NA())</f>
        <v>#N/A</v>
      </c>
      <c r="O54" s="39" t="e">
        <f ca="1">IF(O$39&gt;0,COUNTIFS(INDIRECT($M$35&amp;"!$R$5:$R$54"),"N",INDIRECT($M$35&amp;"!$B$5:$B$54"),"&lt;="&amp;O$38,INDIRECT($M$35&amp;"!$B$5:$B$54"),"&gt;="&amp;O$37),NA())</f>
        <v>#N/A</v>
      </c>
      <c r="P54" s="39" t="e">
        <f ca="1">IF(P$39&gt;0,COUNTIFS(INDIRECT($M$35&amp;"!$R$5:$R$54"),"N",INDIRECT($M$35&amp;"!$B$5:$B$54"),"&lt;="&amp;P$38,INDIRECT($M$35&amp;"!$B$5:$B$54"),"&gt;="&amp;P$37),NA())</f>
        <v>#N/A</v>
      </c>
      <c r="Q54" s="38" t="e">
        <f ca="1">IF(Q$39&gt;0,COUNTIFS(INDIRECT($M$35&amp;"!$R$5:$R$54"),"N",INDIRECT($M$35&amp;"!$B$5:$B$54"),"&lt;="&amp;Q$38,INDIRECT($M$35&amp;"!$B$5:$B$54"),"&gt;="&amp;Q$37),NA())</f>
        <v>#N/A</v>
      </c>
    </row>
    <row r="55" spans="1:17" ht="32.450000000000003" customHeight="1">
      <c r="A55" s="191"/>
      <c r="B55" s="43" t="s">
        <v>71</v>
      </c>
      <c r="C55" s="39" t="e">
        <f ca="1">IF(C$39&gt;0,COUNTIFS(INDIRECT($C$35&amp;"!$S$5:$S$54"),"N",INDIRECT($C$35&amp;"!$B$5:$B$54"),"&lt;="&amp;C$38,INDIRECT($C$35&amp;"!$B$5:$B$54"),"&gt;="&amp;C$37),NA())</f>
        <v>#N/A</v>
      </c>
      <c r="D55" s="39" t="e">
        <f ca="1">IF(D$39&gt;0,COUNTIFS(INDIRECT($C$35&amp;"!$S$5:$S$54"),"N",INDIRECT($C$35&amp;"!$B$5:$B$54"),"&lt;="&amp;D$38,INDIRECT($C$35&amp;"!$B$5:$B$54"),"&gt;="&amp;D$37),NA())</f>
        <v>#N/A</v>
      </c>
      <c r="E55" s="39" t="e">
        <f ca="1">IF(E$39&gt;0,COUNTIFS(INDIRECT($C$35&amp;"!$S$5:$S$54"),"N",INDIRECT($C$35&amp;"!$B$5:$B$54"),"&lt;="&amp;E$38,INDIRECT($C$35&amp;"!$B$5:$B$54"),"&gt;="&amp;E$37),NA())</f>
        <v>#N/A</v>
      </c>
      <c r="F55" s="39" t="e">
        <f ca="1">IF(F$39&gt;0,COUNTIFS(INDIRECT($C$35&amp;"!$S$5:$S$54"),"N",INDIRECT($C$35&amp;"!$B$5:$B$54"),"&lt;="&amp;F$38,INDIRECT($C$35&amp;"!$B$5:$B$54"),"&gt;="&amp;F$37),NA())</f>
        <v>#N/A</v>
      </c>
      <c r="G55" s="38" t="e">
        <f ca="1">IF(G$39&gt;0,COUNTIFS(INDIRECT($C$35&amp;"!$S$5:$S$54"),"N",INDIRECT($C$35&amp;"!$B$5:$B$54"),"&lt;="&amp;G$38,INDIRECT($C$35&amp;"!$B$5:$B$54"),"&gt;="&amp;G$37),NA())</f>
        <v>#N/A</v>
      </c>
      <c r="H55" s="39" t="e">
        <f ca="1">IF(H$39&gt;0,COUNTIFS(INDIRECT($H$35&amp;"!$S$5:$S$54"),"N",INDIRECT($H$35&amp;"!$B$5:$B$54"),"&lt;="&amp;H$38,INDIRECT($H$35&amp;"!$B$5:$B$54"),"&gt;="&amp;H$37),NA())</f>
        <v>#N/A</v>
      </c>
      <c r="I55" s="39" t="e">
        <f ca="1">IF(I$39&gt;0,COUNTIFS(INDIRECT($H$35&amp;"!$S$5:$S$54"),"N",INDIRECT($H$35&amp;"!$B$5:$B$54"),"&lt;="&amp;I$38,INDIRECT($H$35&amp;"!$B$5:$B$54"),"&gt;="&amp;I$37),NA())</f>
        <v>#N/A</v>
      </c>
      <c r="J55" s="39" t="e">
        <f ca="1">IF(J$39&gt;0,COUNTIFS(INDIRECT($H$35&amp;"!$S$5:$S$54"),"N",INDIRECT($H$35&amp;"!$B$5:$B$54"),"&lt;="&amp;J$38,INDIRECT($H$35&amp;"!$B$5:$B$54"),"&gt;="&amp;J$37),NA())</f>
        <v>#N/A</v>
      </c>
      <c r="K55" s="39" t="e">
        <f ca="1">IF(K$39&gt;0,COUNTIFS(INDIRECT($H$35&amp;"!$S$5:$S$54"),"N",INDIRECT($H$35&amp;"!$B$5:$B$54"),"&lt;="&amp;K$38,INDIRECT($H$35&amp;"!$B$5:$B$54"),"&gt;="&amp;K$37),NA())</f>
        <v>#N/A</v>
      </c>
      <c r="L55" s="41" t="e">
        <f ca="1">IF(L$39&gt;0,COUNTIFS(INDIRECT($H$35&amp;"!$S$5:$S$54"),"N",INDIRECT($H$35&amp;"!$B$5:$B$54"),"&lt;="&amp;L$38,INDIRECT($H$35&amp;"!$B$5:$B$54"),"&gt;="&amp;L$37),NA())</f>
        <v>#N/A</v>
      </c>
      <c r="M55" s="40" t="e">
        <f ca="1">IF(M$39&gt;0,COUNTIFS(INDIRECT($M$35&amp;"!$S$5:$S$54"),"N",INDIRECT($M$35&amp;"!$B$5:$B$54"),"&lt;="&amp;M$38,INDIRECT($M$35&amp;"!$B$5:$B$54"),"&gt;="&amp;M$37),NA())</f>
        <v>#N/A</v>
      </c>
      <c r="N55" s="39" t="e">
        <f ca="1">IF(N$39&gt;0,COUNTIFS(INDIRECT($M$35&amp;"!$S$5:$S$54"),"N",INDIRECT($M$35&amp;"!$B$5:$B$54"),"&lt;="&amp;N$38,INDIRECT($M$35&amp;"!$B$5:$B$54"),"&gt;="&amp;N$37),NA())</f>
        <v>#N/A</v>
      </c>
      <c r="O55" s="39" t="e">
        <f ca="1">IF(O$39&gt;0,COUNTIFS(INDIRECT($M$35&amp;"!$S$5:$S$54"),"N",INDIRECT($M$35&amp;"!$B$5:$B$54"),"&lt;="&amp;O$38,INDIRECT($M$35&amp;"!$B$5:$B$54"),"&gt;="&amp;O$37),NA())</f>
        <v>#N/A</v>
      </c>
      <c r="P55" s="39" t="e">
        <f ca="1">IF(P$39&gt;0,COUNTIFS(INDIRECT($M$35&amp;"!$S$5:$S$54"),"N",INDIRECT($M$35&amp;"!$B$5:$B$54"),"&lt;="&amp;P$38,INDIRECT($M$35&amp;"!$B$5:$B$54"),"&gt;="&amp;P$37),NA())</f>
        <v>#N/A</v>
      </c>
      <c r="Q55" s="38" t="e">
        <f ca="1">IF(Q$39&gt;0,COUNTIFS(INDIRECT($M$35&amp;"!$S$5:$S$54"),"N",INDIRECT($M$35&amp;"!$B$5:$B$54"),"&lt;="&amp;Q$38,INDIRECT($M$35&amp;"!$B$5:$B$54"),"&gt;="&amp;Q$37),NA())</f>
        <v>#N/A</v>
      </c>
    </row>
    <row r="56" spans="1:17" ht="32.450000000000003" customHeight="1">
      <c r="A56" s="191"/>
      <c r="B56" s="43" t="s">
        <v>72</v>
      </c>
      <c r="C56" s="39" t="e">
        <f ca="1">IF(C$39&gt;0,COUNTIFS(INDIRECT($C$35&amp;"!$T$5:$T$54"),"N",INDIRECT($C$35&amp;"!$B$5:$B$54"),"&lt;="&amp;C$38,INDIRECT($C$35&amp;"!$B$5:$B$54"),"&gt;="&amp;C$37),NA())</f>
        <v>#N/A</v>
      </c>
      <c r="D56" s="39" t="e">
        <f ca="1">IF(D$39&gt;0,COUNTIFS(INDIRECT($C$35&amp;"!$T$5:$T$54"),"N",INDIRECT($C$35&amp;"!$B$5:$B$54"),"&lt;="&amp;D$38,INDIRECT($C$35&amp;"!$B$5:$B$54"),"&gt;="&amp;D$37),NA())</f>
        <v>#N/A</v>
      </c>
      <c r="E56" s="39" t="e">
        <f ca="1">IF(E$39&gt;0,COUNTIFS(INDIRECT($C$35&amp;"!$T$5:$T$54"),"N",INDIRECT($C$35&amp;"!$B$5:$B$54"),"&lt;="&amp;E$38,INDIRECT($C$35&amp;"!$B$5:$B$54"),"&gt;="&amp;E$37),NA())</f>
        <v>#N/A</v>
      </c>
      <c r="F56" s="39" t="e">
        <f ca="1">IF(F$39&gt;0,COUNTIFS(INDIRECT($C$35&amp;"!$T$5:$T$54"),"N",INDIRECT($C$35&amp;"!$B$5:$B$54"),"&lt;="&amp;F$38,INDIRECT($C$35&amp;"!$B$5:$B$54"),"&gt;="&amp;F$37),NA())</f>
        <v>#N/A</v>
      </c>
      <c r="G56" s="38" t="e">
        <f ca="1">IF(G$39&gt;0,COUNTIFS(INDIRECT($C$35&amp;"!$T$5:$T$54"),"N",INDIRECT($C$35&amp;"!$B$5:$B$54"),"&lt;="&amp;G$38,INDIRECT($C$35&amp;"!$B$5:$B$54"),"&gt;="&amp;G$37),NA())</f>
        <v>#N/A</v>
      </c>
      <c r="H56" s="39" t="e">
        <f ca="1">IF(H$39&gt;0,COUNTIFS(INDIRECT($H$35&amp;"!$T$5:$T$54"),"N",INDIRECT($H$35&amp;"!$B$5:$B$54"),"&lt;="&amp;H$38,INDIRECT($H$35&amp;"!$B$5:$B$54"),"&gt;="&amp;H$37),NA())</f>
        <v>#N/A</v>
      </c>
      <c r="I56" s="39" t="e">
        <f ca="1">IF(I$39&gt;0,COUNTIFS(INDIRECT($H$35&amp;"!$T$5:$T$54"),"N",INDIRECT($H$35&amp;"!$B$5:$B$54"),"&lt;="&amp;I$38,INDIRECT($H$35&amp;"!$B$5:$B$54"),"&gt;="&amp;I$37),NA())</f>
        <v>#N/A</v>
      </c>
      <c r="J56" s="39" t="e">
        <f ca="1">IF(J$39&gt;0,COUNTIFS(INDIRECT($H$35&amp;"!$T$5:$T$54"),"N",INDIRECT($H$35&amp;"!$B$5:$B$54"),"&lt;="&amp;J$38,INDIRECT($H$35&amp;"!$B$5:$B$54"),"&gt;="&amp;J$37),NA())</f>
        <v>#N/A</v>
      </c>
      <c r="K56" s="39" t="e">
        <f ca="1">IF(K$39&gt;0,COUNTIFS(INDIRECT($H$35&amp;"!$T$5:$T$54"),"N",INDIRECT($H$35&amp;"!$B$5:$B$54"),"&lt;="&amp;K$38,INDIRECT($H$35&amp;"!$B$5:$B$54"),"&gt;="&amp;K$37),NA())</f>
        <v>#N/A</v>
      </c>
      <c r="L56" s="41" t="e">
        <f ca="1">IF(L$39&gt;0,COUNTIFS(INDIRECT($H$35&amp;"!$T$5:$T$54"),"N",INDIRECT($H$35&amp;"!$B$5:$B$54"),"&lt;="&amp;L$38,INDIRECT($H$35&amp;"!$B$5:$B$54"),"&gt;="&amp;L$37),NA())</f>
        <v>#N/A</v>
      </c>
      <c r="M56" s="40" t="e">
        <f ca="1">IF(M$39&gt;0,COUNTIFS(INDIRECT($M$35&amp;"!$T$5:$T$54"),"N",INDIRECT($M$35&amp;"!$B$5:$B$54"),"&lt;="&amp;M$38,INDIRECT($M$35&amp;"!$B$5:$B$54"),"&gt;="&amp;M$37),NA())</f>
        <v>#N/A</v>
      </c>
      <c r="N56" s="39" t="e">
        <f ca="1">IF(N$39&gt;0,COUNTIFS(INDIRECT($M$35&amp;"!$T$5:$T$54"),"N",INDIRECT($M$35&amp;"!$B$5:$B$54"),"&lt;="&amp;N$38,INDIRECT($M$35&amp;"!$B$5:$B$54"),"&gt;="&amp;N$37),NA())</f>
        <v>#N/A</v>
      </c>
      <c r="O56" s="39" t="e">
        <f ca="1">IF(O$39&gt;0,COUNTIFS(INDIRECT($M$35&amp;"!$T$5:$T$54"),"N",INDIRECT($M$35&amp;"!$B$5:$B$54"),"&lt;="&amp;O$38,INDIRECT($M$35&amp;"!$B$5:$B$54"),"&gt;="&amp;O$37),NA())</f>
        <v>#N/A</v>
      </c>
      <c r="P56" s="39" t="e">
        <f ca="1">IF(P$39&gt;0,COUNTIFS(INDIRECT($M$35&amp;"!$T$5:$T$54"),"N",INDIRECT($M$35&amp;"!$B$5:$B$54"),"&lt;="&amp;P$38,INDIRECT($M$35&amp;"!$B$5:$B$54"),"&gt;="&amp;P$37),NA())</f>
        <v>#N/A</v>
      </c>
      <c r="Q56" s="38" t="e">
        <f ca="1">IF(Q$39&gt;0,COUNTIFS(INDIRECT($M$35&amp;"!$T$5:$T$54"),"N",INDIRECT($M$35&amp;"!$B$5:$B$54"),"&lt;="&amp;Q$38,INDIRECT($M$35&amp;"!$B$5:$B$54"),"&gt;="&amp;Q$37),NA())</f>
        <v>#N/A</v>
      </c>
    </row>
    <row r="57" spans="1:17" ht="32.450000000000003" customHeight="1">
      <c r="A57" s="191"/>
      <c r="B57" s="43" t="s">
        <v>73</v>
      </c>
      <c r="C57" s="39" t="e">
        <f ca="1">IF(C$39&gt;0,COUNTIFS(INDIRECT($C$35&amp;"!$U$5:$U$54"),"N",INDIRECT($C$35&amp;"!$B$5:$B$54"),"&lt;="&amp;C$38,INDIRECT($C$35&amp;"!$B$5:$B$54"),"&gt;="&amp;C$37),NA())</f>
        <v>#N/A</v>
      </c>
      <c r="D57" s="39" t="e">
        <f ca="1">IF(D$39&gt;0,COUNTIFS(INDIRECT($C$35&amp;"!$U$5:$U$54"),"N",INDIRECT($C$35&amp;"!$B$5:$B$54"),"&lt;="&amp;D$38,INDIRECT($C$35&amp;"!$B$5:$B$54"),"&gt;="&amp;D$37),NA())</f>
        <v>#N/A</v>
      </c>
      <c r="E57" s="39" t="e">
        <f ca="1">IF(E$39&gt;0,COUNTIFS(INDIRECT($C$35&amp;"!$U$5:$U$54"),"N",INDIRECT($C$35&amp;"!$B$5:$B$54"),"&lt;="&amp;E$38,INDIRECT($C$35&amp;"!$B$5:$B$54"),"&gt;="&amp;E$37),NA())</f>
        <v>#N/A</v>
      </c>
      <c r="F57" s="39" t="e">
        <f ca="1">IF(F$39&gt;0,COUNTIFS(INDIRECT($C$35&amp;"!$U$5:$U$54"),"N",INDIRECT($C$35&amp;"!$B$5:$B$54"),"&lt;="&amp;F$38,INDIRECT($C$35&amp;"!$B$5:$B$54"),"&gt;="&amp;F$37),NA())</f>
        <v>#N/A</v>
      </c>
      <c r="G57" s="38" t="e">
        <f ca="1">IF(G$39&gt;0,COUNTIFS(INDIRECT($C$35&amp;"!$U$5:$U$54"),"N",INDIRECT($C$35&amp;"!$B$5:$B$54"),"&lt;="&amp;G$38,INDIRECT($C$35&amp;"!$B$5:$B$54"),"&gt;="&amp;G$37),NA())</f>
        <v>#N/A</v>
      </c>
      <c r="H57" s="39" t="e">
        <f ca="1">IF(H$39&gt;0,COUNTIFS(INDIRECT($H$35&amp;"!$U$5:$U$54"),"N",INDIRECT($H$35&amp;"!$B$5:$B$54"),"&lt;="&amp;H$38,INDIRECT($H$35&amp;"!$B$5:$B$54"),"&gt;="&amp;H$37),NA())</f>
        <v>#N/A</v>
      </c>
      <c r="I57" s="39" t="e">
        <f ca="1">IF(I$39&gt;0,COUNTIFS(INDIRECT($H$35&amp;"!$U$5:$U$54"),"N",INDIRECT($H$35&amp;"!$B$5:$B$54"),"&lt;="&amp;I$38,INDIRECT($H$35&amp;"!$B$5:$B$54"),"&gt;="&amp;I$37),NA())</f>
        <v>#N/A</v>
      </c>
      <c r="J57" s="39" t="e">
        <f ca="1">IF(J$39&gt;0,COUNTIFS(INDIRECT($H$35&amp;"!$U$5:$U$54"),"N",INDIRECT($H$35&amp;"!$B$5:$B$54"),"&lt;="&amp;J$38,INDIRECT($H$35&amp;"!$B$5:$B$54"),"&gt;="&amp;J$37),NA())</f>
        <v>#N/A</v>
      </c>
      <c r="K57" s="39" t="e">
        <f ca="1">IF(K$39&gt;0,COUNTIFS(INDIRECT($H$35&amp;"!$U$5:$U$54"),"N",INDIRECT($H$35&amp;"!$B$5:$B$54"),"&lt;="&amp;K$38,INDIRECT($H$35&amp;"!$B$5:$B$54"),"&gt;="&amp;K$37),NA())</f>
        <v>#N/A</v>
      </c>
      <c r="L57" s="41" t="e">
        <f ca="1">IF(L$39&gt;0,COUNTIFS(INDIRECT($H$35&amp;"!$U$5:$U$54"),"N",INDIRECT($H$35&amp;"!$B$5:$B$54"),"&lt;="&amp;L$38,INDIRECT($H$35&amp;"!$B$5:$B$54"),"&gt;="&amp;L$37),NA())</f>
        <v>#N/A</v>
      </c>
      <c r="M57" s="40" t="e">
        <f ca="1">IF(M$39&gt;0,COUNTIFS(INDIRECT($M$35&amp;"!$U$5:$U$54"),"N",INDIRECT($M$35&amp;"!$B$5:$B$54"),"&lt;="&amp;M$38,INDIRECT($M$35&amp;"!$B$5:$B$54"),"&gt;="&amp;M$37),NA())</f>
        <v>#N/A</v>
      </c>
      <c r="N57" s="39" t="e">
        <f ca="1">IF(N$39&gt;0,COUNTIFS(INDIRECT($M$35&amp;"!$U$5:$U$54"),"N",INDIRECT($M$35&amp;"!$B$5:$B$54"),"&lt;="&amp;N$38,INDIRECT($M$35&amp;"!$B$5:$B$54"),"&gt;="&amp;N$37),NA())</f>
        <v>#N/A</v>
      </c>
      <c r="O57" s="39" t="e">
        <f ca="1">IF(O$39&gt;0,COUNTIFS(INDIRECT($M$35&amp;"!$U$5:$U$54"),"N",INDIRECT($M$35&amp;"!$B$5:$B$54"),"&lt;="&amp;O$38,INDIRECT($M$35&amp;"!$B$5:$B$54"),"&gt;="&amp;O$37),NA())</f>
        <v>#N/A</v>
      </c>
      <c r="P57" s="39" t="e">
        <f ca="1">IF(P$39&gt;0,COUNTIFS(INDIRECT($M$35&amp;"!$U$5:$U$54"),"N",INDIRECT($M$35&amp;"!$B$5:$B$54"),"&lt;="&amp;P$38,INDIRECT($M$35&amp;"!$B$5:$B$54"),"&gt;="&amp;P$37),NA())</f>
        <v>#N/A</v>
      </c>
      <c r="Q57" s="38" t="e">
        <f ca="1">IF(Q$39&gt;0,COUNTIFS(INDIRECT($M$35&amp;"!$U$5:$U$54"),"N",INDIRECT($M$35&amp;"!$B$5:$B$54"),"&lt;="&amp;Q$38,INDIRECT($M$35&amp;"!$B$5:$B$54"),"&gt;="&amp;Q$37),NA())</f>
        <v>#N/A</v>
      </c>
    </row>
    <row r="58" spans="1:17" ht="32.450000000000003" customHeight="1">
      <c r="A58" s="191"/>
      <c r="B58" s="43" t="s">
        <v>74</v>
      </c>
      <c r="C58" s="39" t="e">
        <f ca="1">IF(C$39&gt;0,COUNTIFS(INDIRECT($C$35&amp;"!$V$5:$V$54"),"N",INDIRECT($C$35&amp;"!$B$5:$B$54"),"&lt;="&amp;C$38,INDIRECT($C$35&amp;"!$B$5:$B$54"),"&gt;="&amp;C$37),NA())</f>
        <v>#N/A</v>
      </c>
      <c r="D58" s="39" t="e">
        <f ca="1">IF(D$39&gt;0,COUNTIFS(INDIRECT($C$35&amp;"!$V$5:$V$54"),"N",INDIRECT($C$35&amp;"!$B$5:$B$54"),"&lt;="&amp;D$38,INDIRECT($C$35&amp;"!$B$5:$B$54"),"&gt;="&amp;D$37),NA())</f>
        <v>#N/A</v>
      </c>
      <c r="E58" s="39" t="e">
        <f ca="1">IF(E$39&gt;0,COUNTIFS(INDIRECT($C$35&amp;"!$V$5:$V$54"),"N",INDIRECT($C$35&amp;"!$B$5:$B$54"),"&lt;="&amp;E$38,INDIRECT($C$35&amp;"!$B$5:$B$54"),"&gt;="&amp;E$37),NA())</f>
        <v>#N/A</v>
      </c>
      <c r="F58" s="39" t="e">
        <f ca="1">IF(F$39&gt;0,COUNTIFS(INDIRECT($C$35&amp;"!$V$5:$V$54"),"N",INDIRECT($C$35&amp;"!$B$5:$B$54"),"&lt;="&amp;F$38,INDIRECT($C$35&amp;"!$B$5:$B$54"),"&gt;="&amp;F$37),NA())</f>
        <v>#N/A</v>
      </c>
      <c r="G58" s="38" t="e">
        <f ca="1">IF(G$39&gt;0,COUNTIFS(INDIRECT($C$35&amp;"!$V$5:$V$54"),"N",INDIRECT($C$35&amp;"!$B$5:$B$54"),"&lt;="&amp;G$38,INDIRECT($C$35&amp;"!$B$5:$B$54"),"&gt;="&amp;G$37),NA())</f>
        <v>#N/A</v>
      </c>
      <c r="H58" s="39" t="e">
        <f ca="1">IF(H$39&gt;0,COUNTIFS(INDIRECT($H$35&amp;"!$V$5:$V$54"),"N",INDIRECT($H$35&amp;"!$B$5:$B$54"),"&lt;="&amp;H$38,INDIRECT($H$35&amp;"!$B$5:$B$54"),"&gt;="&amp;H$37),NA())</f>
        <v>#N/A</v>
      </c>
      <c r="I58" s="39" t="e">
        <f ca="1">IF(I$39&gt;0,COUNTIFS(INDIRECT($H$35&amp;"!$V$5:$V$54"),"N",INDIRECT($H$35&amp;"!$B$5:$B$54"),"&lt;="&amp;I$38,INDIRECT($H$35&amp;"!$B$5:$B$54"),"&gt;="&amp;I$37),NA())</f>
        <v>#N/A</v>
      </c>
      <c r="J58" s="39" t="e">
        <f ca="1">IF(J$39&gt;0,COUNTIFS(INDIRECT($H$35&amp;"!$V$5:$V$54"),"N",INDIRECT($H$35&amp;"!$B$5:$B$54"),"&lt;="&amp;J$38,INDIRECT($H$35&amp;"!$B$5:$B$54"),"&gt;="&amp;J$37),NA())</f>
        <v>#N/A</v>
      </c>
      <c r="K58" s="39" t="e">
        <f ca="1">IF(K$39&gt;0,COUNTIFS(INDIRECT($H$35&amp;"!$V$5:$V$54"),"N",INDIRECT($H$35&amp;"!$B$5:$B$54"),"&lt;="&amp;K$38,INDIRECT($H$35&amp;"!$B$5:$B$54"),"&gt;="&amp;K$37),NA())</f>
        <v>#N/A</v>
      </c>
      <c r="L58" s="41" t="e">
        <f ca="1">IF(L$39&gt;0,COUNTIFS(INDIRECT($H$35&amp;"!$V$5:$V$54"),"N",INDIRECT($H$35&amp;"!$B$5:$B$54"),"&lt;="&amp;L$38,INDIRECT($H$35&amp;"!$B$5:$B$54"),"&gt;="&amp;L$37),NA())</f>
        <v>#N/A</v>
      </c>
      <c r="M58" s="40" t="e">
        <f ca="1">IF(M$39&gt;0,COUNTIFS(INDIRECT($M$35&amp;"!$V$5:$V$54"),"N",INDIRECT($M$35&amp;"!$B$5:$B$54"),"&lt;="&amp;M$38,INDIRECT($M$35&amp;"!$B$5:$B$54"),"&gt;="&amp;M$37),NA())</f>
        <v>#N/A</v>
      </c>
      <c r="N58" s="39" t="e">
        <f ca="1">IF(N$39&gt;0,COUNTIFS(INDIRECT($M$35&amp;"!$V$5:$V$54"),"N",INDIRECT($M$35&amp;"!$B$5:$B$54"),"&lt;="&amp;N$38,INDIRECT($M$35&amp;"!$B$5:$B$54"),"&gt;="&amp;N$37),NA())</f>
        <v>#N/A</v>
      </c>
      <c r="O58" s="39" t="e">
        <f ca="1">IF(O$39&gt;0,COUNTIFS(INDIRECT($M$35&amp;"!$V$5:$V$54"),"N",INDIRECT($M$35&amp;"!$B$5:$B$54"),"&lt;="&amp;O$38,INDIRECT($M$35&amp;"!$B$5:$B$54"),"&gt;="&amp;O$37),NA())</f>
        <v>#N/A</v>
      </c>
      <c r="P58" s="39" t="e">
        <f ca="1">IF(P$39&gt;0,COUNTIFS(INDIRECT($M$35&amp;"!$V$5:$V$54"),"N",INDIRECT($M$35&amp;"!$B$5:$B$54"),"&lt;="&amp;P$38,INDIRECT($M$35&amp;"!$B$5:$B$54"),"&gt;="&amp;P$37),NA())</f>
        <v>#N/A</v>
      </c>
      <c r="Q58" s="38" t="e">
        <f ca="1">IF(Q$39&gt;0,COUNTIFS(INDIRECT($M$35&amp;"!$V$5:$V$54"),"N",INDIRECT($M$35&amp;"!$B$5:$B$54"),"&lt;="&amp;Q$38,INDIRECT($M$35&amp;"!$B$5:$B$54"),"&gt;="&amp;Q$37),NA())</f>
        <v>#N/A</v>
      </c>
    </row>
    <row r="59" spans="1:17" ht="32.450000000000003" customHeight="1">
      <c r="A59" s="191"/>
      <c r="B59" s="43" t="s">
        <v>75</v>
      </c>
      <c r="C59" s="39" t="e">
        <f ca="1">IF(C$39&gt;0,COUNTIFS(INDIRECT($C$35&amp;"!$W$5:$W$54"),"N",INDIRECT($C$35&amp;"!$B$5:$B$54"),"&lt;="&amp;C$38,INDIRECT($C$35&amp;"!$B$5:$B$54"),"&gt;="&amp;C$37),NA())</f>
        <v>#N/A</v>
      </c>
      <c r="D59" s="39" t="e">
        <f ca="1">IF(D$39&gt;0,COUNTIFS(INDIRECT($C$35&amp;"!$W$5:$W$54"),"N",INDIRECT($C$35&amp;"!$B$5:$B$54"),"&lt;="&amp;D$38,INDIRECT($C$35&amp;"!$B$5:$B$54"),"&gt;="&amp;D$37),NA())</f>
        <v>#N/A</v>
      </c>
      <c r="E59" s="39" t="e">
        <f ca="1">IF(E$39&gt;0,COUNTIFS(INDIRECT($C$35&amp;"!$W$5:$W$54"),"N",INDIRECT($C$35&amp;"!$B$5:$B$54"),"&lt;="&amp;E$38,INDIRECT($C$35&amp;"!$B$5:$B$54"),"&gt;="&amp;E$37),NA())</f>
        <v>#N/A</v>
      </c>
      <c r="F59" s="39" t="e">
        <f ca="1">IF(F$39&gt;0,COUNTIFS(INDIRECT($C$35&amp;"!$W$5:$W$54"),"N",INDIRECT($C$35&amp;"!$B$5:$B$54"),"&lt;="&amp;F$38,INDIRECT($C$35&amp;"!$B$5:$B$54"),"&gt;="&amp;F$37),NA())</f>
        <v>#N/A</v>
      </c>
      <c r="G59" s="38" t="e">
        <f ca="1">IF(G$39&gt;0,COUNTIFS(INDIRECT($C$35&amp;"!$W$5:$W$54"),"N",INDIRECT($C$35&amp;"!$B$5:$B$54"),"&lt;="&amp;G$38,INDIRECT($C$35&amp;"!$B$5:$B$54"),"&gt;="&amp;G$37),NA())</f>
        <v>#N/A</v>
      </c>
      <c r="H59" s="39" t="e">
        <f ca="1">IF(H$39&gt;0,COUNTIFS(INDIRECT($H$35&amp;"!$W$5:$W$54"),"N",INDIRECT($H$35&amp;"!$B$5:$B$54"),"&lt;="&amp;H$38,INDIRECT($H$35&amp;"!$B$5:$B$54"),"&gt;="&amp;H$37),NA())</f>
        <v>#N/A</v>
      </c>
      <c r="I59" s="39" t="e">
        <f ca="1">IF(I$39&gt;0,COUNTIFS(INDIRECT($H$35&amp;"!$W$5:$W$54"),"N",INDIRECT($H$35&amp;"!$B$5:$B$54"),"&lt;="&amp;I$38,INDIRECT($H$35&amp;"!$B$5:$B$54"),"&gt;="&amp;I$37),NA())</f>
        <v>#N/A</v>
      </c>
      <c r="J59" s="39" t="e">
        <f ca="1">IF(J$39&gt;0,COUNTIFS(INDIRECT($H$35&amp;"!$W$5:$W$54"),"N",INDIRECT($H$35&amp;"!$B$5:$B$54"),"&lt;="&amp;J$38,INDIRECT($H$35&amp;"!$B$5:$B$54"),"&gt;="&amp;J$37),NA())</f>
        <v>#N/A</v>
      </c>
      <c r="K59" s="39" t="e">
        <f ca="1">IF(K$39&gt;0,COUNTIFS(INDIRECT($H$35&amp;"!$W$5:$W$54"),"N",INDIRECT($H$35&amp;"!$B$5:$B$54"),"&lt;="&amp;K$38,INDIRECT($H$35&amp;"!$B$5:$B$54"),"&gt;="&amp;K$37),NA())</f>
        <v>#N/A</v>
      </c>
      <c r="L59" s="45" t="e">
        <f ca="1">IF(L$39&gt;0,COUNTIFS(INDIRECT($H$35&amp;"!$W$5:$W$54"),"N",INDIRECT($H$35&amp;"!$B$5:$B$54"),"&lt;="&amp;L$38,INDIRECT($H$35&amp;"!$B$5:$B$54"),"&gt;="&amp;L$37),NA())</f>
        <v>#N/A</v>
      </c>
      <c r="M59" s="40" t="e">
        <f ca="1">IF(M$39&gt;0,COUNTIFS(INDIRECT($M$35&amp;"!$W$5:$W$54"),"N",INDIRECT($M$35&amp;"!$B$5:$B$54"),"&lt;="&amp;M$38,INDIRECT($M$35&amp;"!$B$5:$B$54"),"&gt;="&amp;M$37),NA())</f>
        <v>#N/A</v>
      </c>
      <c r="N59" s="39" t="e">
        <f ca="1">IF(N$39&gt;0,COUNTIFS(INDIRECT($M$35&amp;"!$W$5:$W$54"),"N",INDIRECT($M$35&amp;"!$B$5:$B$54"),"&lt;="&amp;N$38,INDIRECT($M$35&amp;"!$B$5:$B$54"),"&gt;="&amp;N$37),NA())</f>
        <v>#N/A</v>
      </c>
      <c r="O59" s="39" t="e">
        <f ca="1">IF(O$39&gt;0,COUNTIFS(INDIRECT($M$35&amp;"!$W$5:$W$54"),"N",INDIRECT($M$35&amp;"!$B$5:$B$54"),"&lt;="&amp;O$38,INDIRECT($M$35&amp;"!$B$5:$B$54"),"&gt;="&amp;O$37),NA())</f>
        <v>#N/A</v>
      </c>
      <c r="P59" s="39" t="e">
        <f ca="1">IF(P$39&gt;0,COUNTIFS(INDIRECT($M$35&amp;"!$W$5:$W$54"),"N",INDIRECT($M$35&amp;"!$B$5:$B$54"),"&lt;="&amp;P$38,INDIRECT($M$35&amp;"!$B$5:$B$54"),"&gt;="&amp;P$37),NA())</f>
        <v>#N/A</v>
      </c>
      <c r="Q59" s="38" t="e">
        <f ca="1">IF(Q$39&gt;0,COUNTIFS(INDIRECT($M$35&amp;"!$W$5:$W$54"),"N",INDIRECT($M$35&amp;"!$B$5:$B$54"),"&lt;="&amp;Q$38,INDIRECT($M$35&amp;"!$B$5:$B$54"),"&gt;="&amp;Q$37),NA())</f>
        <v>#N/A</v>
      </c>
    </row>
    <row r="60" spans="1:17" ht="32.450000000000003" customHeight="1">
      <c r="A60" s="191"/>
      <c r="B60" s="43" t="s">
        <v>76</v>
      </c>
      <c r="C60" s="39" t="e">
        <f ca="1">IF(C$39&gt;0,COUNTIFS(INDIRECT($C$35&amp;"!$X$5:$X$54"),"N",INDIRECT($C$35&amp;"!$B$5:$B$54"),"&lt;="&amp;C$38,INDIRECT($C$35&amp;"!$B$5:$B$54"),"&gt;="&amp;C$37),NA())</f>
        <v>#N/A</v>
      </c>
      <c r="D60" s="39" t="e">
        <f ca="1">IF(D$39&gt;0,COUNTIFS(INDIRECT($C$35&amp;"!$X$5:$X$54"),"N",INDIRECT($C$35&amp;"!$B$5:$B$54"),"&lt;="&amp;D$38,INDIRECT($C$35&amp;"!$B$5:$B$54"),"&gt;="&amp;D$37),NA())</f>
        <v>#N/A</v>
      </c>
      <c r="E60" s="39" t="e">
        <f ca="1">IF(E$39&gt;0,COUNTIFS(INDIRECT($C$35&amp;"!$X$5:$X$54"),"N",INDIRECT($C$35&amp;"!$B$5:$B$54"),"&lt;="&amp;E$38,INDIRECT($C$35&amp;"!$B$5:$B$54"),"&gt;="&amp;E$37),NA())</f>
        <v>#N/A</v>
      </c>
      <c r="F60" s="39" t="e">
        <f ca="1">IF(F$39&gt;0,COUNTIFS(INDIRECT($C$35&amp;"!$X$5:$X$54"),"N",INDIRECT($C$35&amp;"!$B$5:$B$54"),"&lt;="&amp;F$38,INDIRECT($C$35&amp;"!$B$5:$B$54"),"&gt;="&amp;F$37),NA())</f>
        <v>#N/A</v>
      </c>
      <c r="G60" s="38" t="e">
        <f ca="1">IF(G$39&gt;0,COUNTIFS(INDIRECT($C$35&amp;"!$X$5:$X$54"),"N",INDIRECT($C$35&amp;"!$B$5:$B$54"),"&lt;="&amp;G$38,INDIRECT($C$35&amp;"!$B$5:$B$54"),"&gt;="&amp;G$37),NA())</f>
        <v>#N/A</v>
      </c>
      <c r="H60" s="39" t="e">
        <f ca="1">IF(H$39&gt;0,COUNTIFS(INDIRECT($H$35&amp;"!$X$5:$X$54"),"N",INDIRECT($H$35&amp;"!$B$5:$B$54"),"&lt;="&amp;H$38,INDIRECT($H$35&amp;"!$B$5:$B$54"),"&gt;="&amp;H$37),NA())</f>
        <v>#N/A</v>
      </c>
      <c r="I60" s="39" t="e">
        <f ca="1">IF(I$39&gt;0,COUNTIFS(INDIRECT($H$35&amp;"!$X$5:$X$54"),"N",INDIRECT($H$35&amp;"!$B$5:$B$54"),"&lt;="&amp;I$38,INDIRECT($H$35&amp;"!$B$5:$B$54"),"&gt;="&amp;I$37),NA())</f>
        <v>#N/A</v>
      </c>
      <c r="J60" s="39" t="e">
        <f ca="1">IF(J$39&gt;0,COUNTIFS(INDIRECT($H$35&amp;"!$X$5:$X$54"),"N",INDIRECT($H$35&amp;"!$B$5:$B$54"),"&lt;="&amp;J$38,INDIRECT($H$35&amp;"!$B$5:$B$54"),"&gt;="&amp;J$37),NA())</f>
        <v>#N/A</v>
      </c>
      <c r="K60" s="39" t="e">
        <f ca="1">IF(K$39&gt;0,COUNTIFS(INDIRECT($H$35&amp;"!$X$5:$X$54"),"N",INDIRECT($H$35&amp;"!$B$5:$B$54"),"&lt;="&amp;K$38,INDIRECT($H$35&amp;"!$B$5:$B$54"),"&gt;="&amp;K$37),NA())</f>
        <v>#N/A</v>
      </c>
      <c r="L60" s="41" t="e">
        <f ca="1">IF(L$39&gt;0,COUNTIFS(INDIRECT($H$35&amp;"!$X$5:$X$54"),"N",INDIRECT($H$35&amp;"!$B$5:$B$54"),"&lt;="&amp;L$38,INDIRECT($H$35&amp;"!$B$5:$B$54"),"&gt;="&amp;L$37),NA())</f>
        <v>#N/A</v>
      </c>
      <c r="M60" s="40" t="e">
        <f ca="1">IF(M$39&gt;0,COUNTIFS(INDIRECT($M$35&amp;"!$X$5:$X$54"),"N",INDIRECT($M$35&amp;"!$B$5:$B$54"),"&lt;="&amp;M$38,INDIRECT($M$35&amp;"!$B$5:$B$54"),"&gt;="&amp;M$37),NA())</f>
        <v>#N/A</v>
      </c>
      <c r="N60" s="39" t="e">
        <f ca="1">IF(N$39&gt;0,COUNTIFS(INDIRECT($M$35&amp;"!$X$5:$X$54"),"N",INDIRECT($M$35&amp;"!$B$5:$B$54"),"&lt;="&amp;N$38,INDIRECT($M$35&amp;"!$B$5:$B$54"),"&gt;="&amp;N$37),NA())</f>
        <v>#N/A</v>
      </c>
      <c r="O60" s="39" t="e">
        <f ca="1">IF(O$39&gt;0,COUNTIFS(INDIRECT($M$35&amp;"!$X$5:$X$54"),"N",INDIRECT($M$35&amp;"!$B$5:$B$54"),"&lt;="&amp;O$38,INDIRECT($M$35&amp;"!$B$5:$B$54"),"&gt;="&amp;O$37),NA())</f>
        <v>#N/A</v>
      </c>
      <c r="P60" s="39" t="e">
        <f ca="1">IF(P$39&gt;0,COUNTIFS(INDIRECT($M$35&amp;"!$X$5:$X$54"),"N",INDIRECT($M$35&amp;"!$B$5:$B$54"),"&lt;="&amp;P$38,INDIRECT($M$35&amp;"!$B$5:$B$54"),"&gt;="&amp;P$37),NA())</f>
        <v>#N/A</v>
      </c>
      <c r="Q60" s="44" t="e">
        <f ca="1">IF(Q$39&gt;0,COUNTIFS(INDIRECT($M$35&amp;"!$X$5:$X$54"),"N",INDIRECT($M$35&amp;"!$B$5:$B$54"),"&lt;="&amp;Q$38,INDIRECT($M$35&amp;"!$B$5:$B$54"),"&gt;="&amp;Q$37),NA())</f>
        <v>#N/A</v>
      </c>
    </row>
    <row r="61" spans="1:17" ht="32.450000000000003" customHeight="1">
      <c r="A61" s="191"/>
      <c r="B61" s="43" t="s">
        <v>77</v>
      </c>
      <c r="C61" s="39" t="e">
        <f ca="1">IF(C$39&gt;0,COUNTIFS(INDIRECT($C$35&amp;"!$Y$5:$Y$54"),"N",INDIRECT($C$35&amp;"!$B$5:$B$54"),"&lt;="&amp;C$38,INDIRECT($C$35&amp;"!$B$5:$B$54"),"&gt;="&amp;C$37),NA())</f>
        <v>#N/A</v>
      </c>
      <c r="D61" s="39" t="e">
        <f ca="1">IF(D$39&gt;0,COUNTIFS(INDIRECT($C$35&amp;"!$Y$5:$Y$54"),"N",INDIRECT($C$35&amp;"!$B$5:$B$54"),"&lt;="&amp;D$38,INDIRECT($C$35&amp;"!$B$5:$B$54"),"&gt;="&amp;D$37),NA())</f>
        <v>#N/A</v>
      </c>
      <c r="E61" s="39" t="e">
        <f ca="1">IF(E$39&gt;0,COUNTIFS(INDIRECT($C$35&amp;"!$Y$5:$Y$54"),"N",INDIRECT($C$35&amp;"!$B$5:$B$54"),"&lt;="&amp;E$38,INDIRECT($C$35&amp;"!$B$5:$B$54"),"&gt;="&amp;E$37),NA())</f>
        <v>#N/A</v>
      </c>
      <c r="F61" s="39" t="e">
        <f ca="1">IF(F$39&gt;0,COUNTIFS(INDIRECT($C$35&amp;"!$Y$5:$Y$54"),"N",INDIRECT($C$35&amp;"!$B$5:$B$54"),"&lt;="&amp;F$38,INDIRECT($C$35&amp;"!$B$5:$B$54"),"&gt;="&amp;F$37),NA())</f>
        <v>#N/A</v>
      </c>
      <c r="G61" s="38" t="e">
        <f ca="1">IF(G$39&gt;0,COUNTIFS(INDIRECT($C$35&amp;"!$Y$5:$Y$54"),"N",INDIRECT($C$35&amp;"!$B$5:$B$54"),"&lt;="&amp;G$38,INDIRECT($C$35&amp;"!$B$5:$B$54"),"&gt;="&amp;G$37),NA())</f>
        <v>#N/A</v>
      </c>
      <c r="H61" s="39" t="e">
        <f ca="1">IF(H$39&gt;0,COUNTIFS(INDIRECT($H$35&amp;"!$Y$5:$Y$54"),"N",INDIRECT($H$35&amp;"!$B$5:$B$54"),"&lt;="&amp;H$38,INDIRECT($H$35&amp;"!$B$5:$B$54"),"&gt;="&amp;H$37),NA())</f>
        <v>#N/A</v>
      </c>
      <c r="I61" s="39" t="e">
        <f ca="1">IF(I$39&gt;0,COUNTIFS(INDIRECT($H$35&amp;"!$Y$5:$Y$54"),"N",INDIRECT($H$35&amp;"!$B$5:$B$54"),"&lt;="&amp;I$38,INDIRECT($H$35&amp;"!$B$5:$B$54"),"&gt;="&amp;I$37),NA())</f>
        <v>#N/A</v>
      </c>
      <c r="J61" s="39" t="e">
        <f ca="1">IF(J$39&gt;0,COUNTIFS(INDIRECT($H$35&amp;"!$Y$5:$Y$54"),"N",INDIRECT($H$35&amp;"!$B$5:$B$54"),"&lt;="&amp;J$38,INDIRECT($H$35&amp;"!$B$5:$B$54"),"&gt;="&amp;J$37),NA())</f>
        <v>#N/A</v>
      </c>
      <c r="K61" s="39" t="e">
        <f ca="1">IF(K$39&gt;0,COUNTIFS(INDIRECT($H$35&amp;"!$Y$5:$Y$54"),"N",INDIRECT($H$35&amp;"!$B$5:$B$54"),"&lt;="&amp;K$38,INDIRECT($H$35&amp;"!$B$5:$B$54"),"&gt;="&amp;K$37),NA())</f>
        <v>#N/A</v>
      </c>
      <c r="L61" s="41" t="e">
        <f ca="1">IF(L$39&gt;0,COUNTIFS(INDIRECT($H$35&amp;"!$Y$5:$Y$54"),"N",INDIRECT($H$35&amp;"!$B$5:$B$54"),"&lt;="&amp;L$38,INDIRECT($H$35&amp;"!$B$5:$B$54"),"&gt;="&amp;L$37),NA())</f>
        <v>#N/A</v>
      </c>
      <c r="M61" s="40" t="e">
        <f ca="1">IF(M$39&gt;0,COUNTIFS(INDIRECT($M$35&amp;"!$Y$5:$Y$54"),"N",INDIRECT($M$35&amp;"!$B$5:$B$54"),"&lt;="&amp;M$38,INDIRECT($M$35&amp;"!$B$5:$B$54"),"&gt;="&amp;M$37),NA())</f>
        <v>#N/A</v>
      </c>
      <c r="N61" s="39" t="e">
        <f ca="1">IF(N$39&gt;0,COUNTIFS(INDIRECT($M$35&amp;"!$Y$5:$Y$54"),"N",INDIRECT($M$35&amp;"!$B$5:$B$54"),"&lt;="&amp;N$38,INDIRECT($M$35&amp;"!$B$5:$B$54"),"&gt;="&amp;N$37),NA())</f>
        <v>#N/A</v>
      </c>
      <c r="O61" s="39" t="e">
        <f ca="1">IF(O$39&gt;0,COUNTIFS(INDIRECT($M$35&amp;"!$Y$5:$Y$54"),"N",INDIRECT($M$35&amp;"!$B$5:$B$54"),"&lt;="&amp;O$38,INDIRECT($M$35&amp;"!$B$5:$B$54"),"&gt;="&amp;O$37),NA())</f>
        <v>#N/A</v>
      </c>
      <c r="P61" s="39" t="e">
        <f ca="1">IF(P$39&gt;0,COUNTIFS(INDIRECT($M$35&amp;"!$Y$5:$Y$54"),"N",INDIRECT($M$35&amp;"!$B$5:$B$54"),"&lt;="&amp;P$38,INDIRECT($M$35&amp;"!$B$5:$B$54"),"&gt;="&amp;P$37),NA())</f>
        <v>#N/A</v>
      </c>
      <c r="Q61" s="38" t="e">
        <f ca="1">IF(Q$39&gt;0,COUNTIFS(INDIRECT($M$35&amp;"!$Y$5:$Y$54"),"N",INDIRECT($M$35&amp;"!$B$5:$B$54"),"&lt;="&amp;Q$38,INDIRECT($M$35&amp;"!$B$5:$B$54"),"&gt;="&amp;Q$37),NA())</f>
        <v>#N/A</v>
      </c>
    </row>
    <row r="62" spans="1:17" ht="32.450000000000003" customHeight="1">
      <c r="A62" s="191"/>
      <c r="B62" s="42" t="s">
        <v>78</v>
      </c>
      <c r="C62" s="39" t="e">
        <f ca="1">IF(C$39&gt;0,COUNTIFS(INDIRECT($C$35&amp;"!$Z$5:$Z$54"),"N",INDIRECT($C$35&amp;"!$B$5:$B$54"),"&lt;="&amp;C$38,INDIRECT($C$35&amp;"!$B$5:$B$54"),"&gt;="&amp;C$37),NA())</f>
        <v>#N/A</v>
      </c>
      <c r="D62" s="39" t="e">
        <f ca="1">IF(D$39&gt;0,COUNTIFS(INDIRECT($C$35&amp;"!$Z$5:$Z$54"),"N",INDIRECT($C$35&amp;"!$B$5:$B$54"),"&lt;="&amp;D$38,INDIRECT($C$35&amp;"!$B$5:$B$54"),"&gt;="&amp;D$37),NA())</f>
        <v>#N/A</v>
      </c>
      <c r="E62" s="39" t="e">
        <f ca="1">IF(E$39&gt;0,COUNTIFS(INDIRECT($C$35&amp;"!$Z$5:$Z$54"),"N",INDIRECT($C$35&amp;"!$B$5:$B$54"),"&lt;="&amp;E$38,INDIRECT($C$35&amp;"!$B$5:$B$54"),"&gt;="&amp;E$37),NA())</f>
        <v>#N/A</v>
      </c>
      <c r="F62" s="39" t="e">
        <f ca="1">IF(F$39&gt;0,COUNTIFS(INDIRECT($C$35&amp;"!$Z$5:$Z$54"),"N",INDIRECT($C$35&amp;"!$B$5:$B$54"),"&lt;="&amp;F$38,INDIRECT($C$35&amp;"!$B$5:$B$54"),"&gt;="&amp;F$37),NA())</f>
        <v>#N/A</v>
      </c>
      <c r="G62" s="38" t="e">
        <f ca="1">IF(G$39&gt;0,COUNTIFS(INDIRECT($C$35&amp;"!$Z$5:$Z$54"),"N",INDIRECT($C$35&amp;"!$B$5:$B$54"),"&lt;="&amp;G$38,INDIRECT($C$35&amp;"!$B$5:$B$54"),"&gt;="&amp;G$37),NA())</f>
        <v>#N/A</v>
      </c>
      <c r="H62" s="39" t="e">
        <f ca="1">IF(H$39&gt;0,COUNTIFS(INDIRECT($H$35&amp;"!$Z$5:$Z$54"),"N",INDIRECT($H$35&amp;"!$B$5:$B$54"),"&lt;="&amp;H$38,INDIRECT($H$35&amp;"!$B$5:$B$54"),"&gt;="&amp;H$37),NA())</f>
        <v>#N/A</v>
      </c>
      <c r="I62" s="39" t="e">
        <f ca="1">IF(I$39&gt;0,COUNTIFS(INDIRECT($H$35&amp;"!$Z$5:$Z$54"),"N",INDIRECT($H$35&amp;"!$B$5:$B$54"),"&lt;="&amp;I$38,INDIRECT($H$35&amp;"!$B$5:$B$54"),"&gt;="&amp;I$37),NA())</f>
        <v>#N/A</v>
      </c>
      <c r="J62" s="39" t="e">
        <f ca="1">IF(J$39&gt;0,COUNTIFS(INDIRECT($H$35&amp;"!$Z$5:$Z$54"),"N",INDIRECT($H$35&amp;"!$B$5:$B$54"),"&lt;="&amp;J$38,INDIRECT($H$35&amp;"!$B$5:$B$54"),"&gt;="&amp;J$37),NA())</f>
        <v>#N/A</v>
      </c>
      <c r="K62" s="39" t="e">
        <f ca="1">IF(K$39&gt;0,COUNTIFS(INDIRECT($H$35&amp;"!$Z$5:$Z$54"),"N",INDIRECT($H$35&amp;"!$B$5:$B$54"),"&lt;="&amp;K$38,INDIRECT($H$35&amp;"!$B$5:$B$54"),"&gt;="&amp;K$37),NA())</f>
        <v>#N/A</v>
      </c>
      <c r="L62" s="41" t="e">
        <f ca="1">IF(L$39&gt;0,COUNTIFS(INDIRECT($H$35&amp;"!$Z$5:$Z$54"),"N",INDIRECT($H$35&amp;"!$B$5:$B$54"),"&lt;="&amp;L$38,INDIRECT($H$35&amp;"!$B$5:$B$54"),"&gt;="&amp;L$37),NA())</f>
        <v>#N/A</v>
      </c>
      <c r="M62" s="40" t="e">
        <f ca="1">IF(M$39&gt;0,COUNTIFS(INDIRECT($M$35&amp;"!$Z$5:$Z$54"),"N",INDIRECT($M$35&amp;"!$B$5:$B$54"),"&lt;="&amp;M$38,INDIRECT($M$35&amp;"!$B$5:$B$54"),"&gt;="&amp;M$37),NA())</f>
        <v>#N/A</v>
      </c>
      <c r="N62" s="39" t="e">
        <f ca="1">IF(N$39&gt;0,COUNTIFS(INDIRECT($M$35&amp;"!$Z$5:$Z$54"),"N",INDIRECT($M$35&amp;"!$B$5:$B$54"),"&lt;="&amp;N$38,INDIRECT($M$35&amp;"!$B$5:$B$54"),"&gt;="&amp;N$37),NA())</f>
        <v>#N/A</v>
      </c>
      <c r="O62" s="39" t="e">
        <f ca="1">IF(O$39&gt;0,COUNTIFS(INDIRECT($M$35&amp;"!$Z$5:$Z$54"),"N",INDIRECT($M$35&amp;"!$B$5:$B$54"),"&lt;="&amp;O$38,INDIRECT($M$35&amp;"!$B$5:$B$54"),"&gt;="&amp;O$37),NA())</f>
        <v>#N/A</v>
      </c>
      <c r="P62" s="39" t="e">
        <f ca="1">IF(P$39&gt;0,COUNTIFS(INDIRECT($M$35&amp;"!$Z$5:$Z$54"),"N",INDIRECT($M$35&amp;"!$B$5:$B$54"),"&lt;="&amp;P$38,INDIRECT($M$35&amp;"!$B$5:$B$54"),"&gt;="&amp;P$37),NA())</f>
        <v>#N/A</v>
      </c>
      <c r="Q62" s="38" t="e">
        <f ca="1">IF(Q$39&gt;0,COUNTIFS(INDIRECT($M$35&amp;"!$Z$5:$Z$54"),"N",INDIRECT($M$35&amp;"!$B$5:$B$54"),"&lt;="&amp;Q$38,INDIRECT($M$35&amp;"!$B$5:$B$54"),"&gt;="&amp;Q$37),NA())</f>
        <v>#N/A</v>
      </c>
    </row>
    <row r="63" spans="1:17" ht="32.450000000000003" customHeight="1" thickBot="1">
      <c r="A63" s="192"/>
      <c r="B63" s="37" t="s">
        <v>79</v>
      </c>
      <c r="C63" s="33" t="e">
        <f ca="1">IF(C$39&gt;0,COUNTIFS(INDIRECT($C$35&amp;"!$AA$5:$AA$54"),"N",INDIRECT($C$35&amp;"!$B$5:$B$54"),"&lt;="&amp;C$38,INDIRECT($C$35&amp;"!$B$5:$B$54"),"&gt;="&amp;C$37),NA())</f>
        <v>#N/A</v>
      </c>
      <c r="D63" s="33" t="e">
        <f ca="1">IF(D$39&gt;0,COUNTIFS(INDIRECT($C$35&amp;"!$AA$5:$AA$54"),"N",INDIRECT($C$35&amp;"!$B$5:$B$54"),"&lt;="&amp;D$38,INDIRECT($C$35&amp;"!$B$5:$B$54"),"&gt;="&amp;D$37),NA())</f>
        <v>#N/A</v>
      </c>
      <c r="E63" s="33" t="e">
        <f ca="1">IF(E$39&gt;0,COUNTIFS(INDIRECT($C$35&amp;"!$AA$5:$AA$54"),"N",INDIRECT($C$35&amp;"!$B$5:$B$54"),"&lt;="&amp;E$38,INDIRECT($C$35&amp;"!$B$5:$B$54"),"&gt;="&amp;E$37),NA())</f>
        <v>#N/A</v>
      </c>
      <c r="F63" s="33" t="e">
        <f ca="1">IF(F$39&gt;0,COUNTIFS(INDIRECT($C$35&amp;"!$AA$5:$AA$54"),"N",INDIRECT($C$35&amp;"!$B$5:$B$54"),"&lt;="&amp;F$38,INDIRECT($C$35&amp;"!$B$5:$B$54"),"&gt;="&amp;F$37),NA())</f>
        <v>#N/A</v>
      </c>
      <c r="G63" s="36" t="e">
        <f ca="1">IF(G$39&gt;0,COUNTIFS(INDIRECT($C$35&amp;"!$AA$5:$AA$54"),"N",INDIRECT($C$35&amp;"!$B$5:$B$54"),"&lt;="&amp;G$38,INDIRECT($C$35&amp;"!$B$5:$B$54"),"&gt;="&amp;G$37),NA())</f>
        <v>#N/A</v>
      </c>
      <c r="H63" s="33" t="e">
        <f ca="1">IF(H$39&gt;0,COUNTIFS(INDIRECT($H$35&amp;"!$AA$5:$AA$54"),"N",INDIRECT($H$35&amp;"!$B$5:$B$54"),"&lt;="&amp;H$38,INDIRECT($H$35&amp;"!$B$5:$B$54"),"&gt;="&amp;H$37),NA())</f>
        <v>#N/A</v>
      </c>
      <c r="I63" s="33" t="e">
        <f ca="1">IF(I$39&gt;0,COUNTIFS(INDIRECT($H$35&amp;"!$AA$5:$AA$54"),"N",INDIRECT($H$35&amp;"!$B$5:$B$54"),"&lt;="&amp;I$38,INDIRECT($H$35&amp;"!$B$5:$B$54"),"&gt;="&amp;I$37),NA())</f>
        <v>#N/A</v>
      </c>
      <c r="J63" s="33" t="e">
        <f ca="1">IF(J$39&gt;0,COUNTIFS(INDIRECT($H$35&amp;"!$AA$5:$AA$54"),"N",INDIRECT($H$35&amp;"!$B$5:$B$54"),"&lt;="&amp;J$38,INDIRECT($H$35&amp;"!$B$5:$B$54"),"&gt;="&amp;J$37),NA())</f>
        <v>#N/A</v>
      </c>
      <c r="K63" s="33" t="e">
        <f ca="1">IF(K$39&gt;0,COUNTIFS(INDIRECT($H$35&amp;"!$AA$5:$AA$54"),"N",INDIRECT($H$35&amp;"!$B$5:$B$54"),"&lt;="&amp;K$38,INDIRECT($H$35&amp;"!$B$5:$B$54"),"&gt;="&amp;K$37),NA())</f>
        <v>#N/A</v>
      </c>
      <c r="L63" s="35" t="e">
        <f ca="1">IF(L$39&gt;0,COUNTIFS(INDIRECT($H$35&amp;"!$AA$5:$AA$54"),"N",INDIRECT($H$35&amp;"!$B$5:$B$54"),"&lt;="&amp;L$38,INDIRECT($H$35&amp;"!$B$5:$B$54"),"&gt;="&amp;L$37),NA())</f>
        <v>#N/A</v>
      </c>
      <c r="M63" s="34" t="e">
        <f ca="1">IF(M$39&gt;0,COUNTIFS(INDIRECT($M$35&amp;"!$AA$5:$AA$54"),"N",INDIRECT($M$35&amp;"!$B$5:$B$54"),"&lt;="&amp;M$38,INDIRECT($M$35&amp;"!$B$5:$B$54"),"&gt;="&amp;M$37),NA())</f>
        <v>#N/A</v>
      </c>
      <c r="N63" s="33" t="e">
        <f ca="1">IF(N$39&gt;0,COUNTIFS(INDIRECT($M$35&amp;"!$AA$5:$AA$54"),"N",INDIRECT($M$35&amp;"!$B$5:$B$54"),"&lt;="&amp;N$38,INDIRECT($M$35&amp;"!$B$5:$B$54"),"&gt;="&amp;N$37),NA())</f>
        <v>#N/A</v>
      </c>
      <c r="O63" s="33" t="e">
        <f ca="1">IF(O$39&gt;0,COUNTIFS(INDIRECT($M$35&amp;"!$AA$5:$AA$54"),"N",INDIRECT($M$35&amp;"!$B$5:$B$54"),"&lt;="&amp;O$38,INDIRECT($M$35&amp;"!$B$5:$B$54"),"&gt;="&amp;O$37),NA())</f>
        <v>#N/A</v>
      </c>
      <c r="P63" s="33" t="e">
        <f ca="1">IF(P$39&gt;0,COUNTIFS(INDIRECT($M$35&amp;"!$AA$5:$AA$54"),"N",INDIRECT($M$35&amp;"!$B$5:$B$54"),"&lt;="&amp;P$38,INDIRECT($M$35&amp;"!$B$5:$B$54"),"&gt;="&amp;P$37),NA())</f>
        <v>#N/A</v>
      </c>
      <c r="Q63" s="32" t="e">
        <f ca="1">IF(Q$39&gt;0,COUNTIFS(INDIRECT($M$35&amp;"!$AA$5:$AA$54"),"N",INDIRECT($M$35&amp;"!$B$5:$B$54"),"&lt;="&amp;Q$38,INDIRECT($M$35&amp;"!$B$5:$B$54"),"&gt;="&amp;Q$37),NA())</f>
        <v>#N/A</v>
      </c>
    </row>
    <row r="65" spans="3:17" s="30" customFormat="1">
      <c r="C65" s="31" t="str">
        <f t="shared" ref="C65:Q65" si="4">TEXT(C37,"mm/dd")&amp;" - "&amp;TEXT(C38,"mm/dd")</f>
        <v>01/01 - 01/07</v>
      </c>
      <c r="D65" s="31" t="str">
        <f t="shared" si="4"/>
        <v>01/08 - 01/14</v>
      </c>
      <c r="E65" s="31" t="str">
        <f t="shared" si="4"/>
        <v>01/15 - 01/21</v>
      </c>
      <c r="F65" s="31" t="str">
        <f t="shared" si="4"/>
        <v>01/22 - 01/28</v>
      </c>
      <c r="G65" s="31" t="str">
        <f t="shared" si="4"/>
        <v>01/29 - 01/31</v>
      </c>
      <c r="H65" s="31" t="str">
        <f t="shared" si="4"/>
        <v>02/01 - 02/04</v>
      </c>
      <c r="I65" s="31" t="str">
        <f t="shared" si="4"/>
        <v>02/05 - 02/11</v>
      </c>
      <c r="J65" s="31" t="str">
        <f t="shared" si="4"/>
        <v>02/12 - 02/18</v>
      </c>
      <c r="K65" s="31" t="str">
        <f t="shared" si="4"/>
        <v>02/19 - 02/25</v>
      </c>
      <c r="L65" s="31" t="str">
        <f t="shared" si="4"/>
        <v>02/26 - 02/28</v>
      </c>
      <c r="M65" s="31" t="str">
        <f t="shared" si="4"/>
        <v>03/01 - 03/04</v>
      </c>
      <c r="N65" s="31" t="str">
        <f t="shared" si="4"/>
        <v>03/05 - 03/11</v>
      </c>
      <c r="O65" s="31" t="str">
        <f t="shared" si="4"/>
        <v>03/12 - 03/18</v>
      </c>
      <c r="P65" s="31" t="str">
        <f t="shared" si="4"/>
        <v>03/19 - 03/25</v>
      </c>
      <c r="Q65" s="31" t="str">
        <f t="shared" si="4"/>
        <v>03/26 - 03/31</v>
      </c>
    </row>
  </sheetData>
  <sheetProtection algorithmName="SHA-512" hashValue="gZpvE2ilAEgCB61i4RVLUECFIk2YMy5QK3BV3kUhrerL2t838inNJGC/H1uXTHvbnpKnv7rWous2c0XGUVITVA==" saltValue="ysQ6/ki/w/TE5B6kLj1mAw==" spinCount="100000" sheet="1" objects="1" scenarios="1"/>
  <mergeCells count="13">
    <mergeCell ref="A42:A63"/>
    <mergeCell ref="A36:B36"/>
    <mergeCell ref="C36:G36"/>
    <mergeCell ref="H36:L36"/>
    <mergeCell ref="M36:Q36"/>
    <mergeCell ref="A37:A38"/>
    <mergeCell ref="A39:A41"/>
    <mergeCell ref="M35:Q35"/>
    <mergeCell ref="A2:B3"/>
    <mergeCell ref="A4:A6"/>
    <mergeCell ref="A7:A11"/>
    <mergeCell ref="C35:G35"/>
    <mergeCell ref="H35:L35"/>
  </mergeCells>
  <conditionalFormatting sqref="C4:N11">
    <cfRule type="expression" dxfId="64" priority="3">
      <formula>ISERROR(C4)</formula>
    </cfRule>
  </conditionalFormatting>
  <conditionalFormatting sqref="C5:N5">
    <cfRule type="expression" dxfId="63" priority="5">
      <formula>ISERROR(C5)</formula>
    </cfRule>
  </conditionalFormatting>
  <conditionalFormatting sqref="C6:N11 C41:Q63">
    <cfRule type="expression" dxfId="62" priority="4">
      <formula>ISERROR(C6)</formula>
    </cfRule>
  </conditionalFormatting>
  <conditionalFormatting sqref="C39:Q63">
    <cfRule type="expression" dxfId="61" priority="2">
      <formula>ISERROR(C39)</formula>
    </cfRule>
  </conditionalFormatting>
  <conditionalFormatting sqref="C40:Q40">
    <cfRule type="expression" dxfId="60" priority="1">
      <formula>ISERROR(C40)</formula>
    </cfRule>
  </conditionalFormatting>
  <conditionalFormatting sqref="C42:Q63">
    <cfRule type="dataBar" priority="7">
      <dataBar>
        <cfvo type="min"/>
        <cfvo type="max"/>
        <color rgb="FFBE846E"/>
      </dataBar>
      <extLst>
        <ext xmlns:x14="http://schemas.microsoft.com/office/spreadsheetml/2009/9/main" uri="{B025F937-C7B1-47D3-B67F-A62EFF666E3E}">
          <x14:id>{844A6277-2A39-4DB0-8847-7FFCC93C1A09}</x14:id>
        </ext>
      </extLst>
    </cfRule>
  </conditionalFormatting>
  <conditionalFormatting sqref="H43:Q43">
    <cfRule type="dataBar" priority="6">
      <dataBar>
        <cfvo type="min"/>
        <cfvo type="max"/>
        <color rgb="FFBE846E"/>
      </dataBar>
      <extLst>
        <ext xmlns:x14="http://schemas.microsoft.com/office/spreadsheetml/2009/9/main" uri="{B025F937-C7B1-47D3-B67F-A62EFF666E3E}">
          <x14:id>{0621AD81-EC58-47CE-B52F-288CF768BAD6}</x14:id>
        </ext>
      </extLst>
    </cfRule>
  </conditionalFormatting>
  <dataValidations count="2">
    <dataValidation allowBlank="1" showInputMessage="1" showErrorMessage="1" prompt="Goal rate established on the Instructions tab" sqref="B13" xr:uid="{4149F299-9B96-4C2B-9453-90A2F6A774DC}"/>
    <dataValidation type="list" allowBlank="1" showInputMessage="1" showErrorMessage="1" sqref="C36:Q36" xr:uid="{2AE63A8F-D8F3-4094-9CF4-82A45A00BCB0}">
      <formula1>$C$3:$N$3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844A6277-2A39-4DB0-8847-7FFCC93C1A09}">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C42:Q63</xm:sqref>
        </x14:conditionalFormatting>
        <x14:conditionalFormatting xmlns:xm="http://schemas.microsoft.com/office/excel/2006/main">
          <x14:cfRule type="dataBar" id="{0621AD81-EC58-47CE-B52F-288CF768BAD6}">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H43:Q43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6610-4654-4EE0-B6C2-31698C6D1942}">
  <sheetPr>
    <tabColor theme="8" tint="0.79998168889431442"/>
  </sheetPr>
  <dimension ref="A1:F14"/>
  <sheetViews>
    <sheetView showGridLines="0" zoomScaleNormal="100" workbookViewId="0">
      <selection activeCell="C11" sqref="C11"/>
    </sheetView>
  </sheetViews>
  <sheetFormatPr defaultRowHeight="15"/>
  <cols>
    <col min="1" max="2" width="25" customWidth="1"/>
    <col min="3" max="3" width="36.28515625" customWidth="1"/>
    <col min="4" max="4" width="17.42578125" customWidth="1"/>
    <col min="5" max="5" width="12.42578125" customWidth="1"/>
    <col min="6" max="6" width="41" customWidth="1"/>
  </cols>
  <sheetData>
    <row r="1" spans="1:6" ht="32.25" thickBot="1">
      <c r="A1" s="202" t="s">
        <v>80</v>
      </c>
      <c r="B1" s="202"/>
      <c r="C1" s="202"/>
      <c r="D1" s="202"/>
      <c r="E1" s="202"/>
      <c r="F1" s="202"/>
    </row>
    <row r="2" spans="1:6" ht="15.75" thickBot="1">
      <c r="A2" s="109" t="s">
        <v>81</v>
      </c>
      <c r="B2" s="108" t="s">
        <v>82</v>
      </c>
      <c r="C2" s="106" t="s">
        <v>83</v>
      </c>
      <c r="D2" s="107" t="s">
        <v>84</v>
      </c>
      <c r="E2" s="106" t="s">
        <v>85</v>
      </c>
      <c r="F2" s="105" t="s">
        <v>86</v>
      </c>
    </row>
    <row r="3" spans="1:6" ht="31.15" customHeight="1">
      <c r="A3" s="104"/>
      <c r="B3" s="103"/>
      <c r="C3" s="103"/>
      <c r="D3" s="103"/>
      <c r="E3" s="103"/>
      <c r="F3" s="102"/>
    </row>
    <row r="4" spans="1:6" ht="31.15" customHeight="1">
      <c r="A4" s="101"/>
      <c r="B4" s="100"/>
      <c r="C4" s="100"/>
      <c r="D4" s="100"/>
      <c r="E4" s="100"/>
      <c r="F4" s="99"/>
    </row>
    <row r="5" spans="1:6" ht="31.15" customHeight="1">
      <c r="A5" s="101"/>
      <c r="B5" s="100"/>
      <c r="C5" s="100"/>
      <c r="D5" s="100"/>
      <c r="E5" s="100"/>
      <c r="F5" s="99"/>
    </row>
    <row r="6" spans="1:6" ht="31.15" customHeight="1">
      <c r="A6" s="101"/>
      <c r="B6" s="100"/>
      <c r="C6" s="100"/>
      <c r="D6" s="100"/>
      <c r="E6" s="100"/>
      <c r="F6" s="99"/>
    </row>
    <row r="7" spans="1:6" ht="31.15" customHeight="1">
      <c r="A7" s="101"/>
      <c r="B7" s="100"/>
      <c r="C7" s="100"/>
      <c r="D7" s="100"/>
      <c r="E7" s="100"/>
      <c r="F7" s="99"/>
    </row>
    <row r="8" spans="1:6" ht="31.15" customHeight="1">
      <c r="A8" s="101"/>
      <c r="B8" s="100"/>
      <c r="C8" s="100"/>
      <c r="D8" s="100"/>
      <c r="E8" s="100"/>
      <c r="F8" s="99"/>
    </row>
    <row r="9" spans="1:6" ht="31.15" customHeight="1">
      <c r="A9" s="101"/>
      <c r="B9" s="100"/>
      <c r="C9" s="100"/>
      <c r="D9" s="100"/>
      <c r="E9" s="100"/>
      <c r="F9" s="99"/>
    </row>
    <row r="10" spans="1:6" ht="31.15" customHeight="1">
      <c r="A10" s="101"/>
      <c r="B10" s="100"/>
      <c r="C10" s="100"/>
      <c r="D10" s="100"/>
      <c r="E10" s="100"/>
      <c r="F10" s="99"/>
    </row>
    <row r="11" spans="1:6" ht="31.15" customHeight="1">
      <c r="A11" s="101"/>
      <c r="B11" s="100"/>
      <c r="C11" s="100"/>
      <c r="D11" s="100"/>
      <c r="E11" s="100"/>
      <c r="F11" s="99"/>
    </row>
    <row r="12" spans="1:6" ht="31.15" customHeight="1">
      <c r="A12" s="101"/>
      <c r="B12" s="100"/>
      <c r="C12" s="100"/>
      <c r="D12" s="100"/>
      <c r="E12" s="100"/>
      <c r="F12" s="99"/>
    </row>
    <row r="13" spans="1:6" ht="31.15" customHeight="1">
      <c r="A13" s="101"/>
      <c r="B13" s="100"/>
      <c r="C13" s="100"/>
      <c r="D13" s="100"/>
      <c r="E13" s="100"/>
      <c r="F13" s="99"/>
    </row>
    <row r="14" spans="1:6" ht="31.15" customHeight="1" thickBot="1">
      <c r="A14" s="98"/>
      <c r="B14" s="97"/>
      <c r="C14" s="97"/>
      <c r="D14" s="97"/>
      <c r="E14" s="97"/>
      <c r="F14" s="96"/>
    </row>
  </sheetData>
  <sheetProtection algorithmName="SHA-512" hashValue="pVWCuM9YEy28fDXGp/iK+60u/Lkzg1EITfVwI8C5UvCzkYlj8GrppoZFAGkziNoC93DTQ9ZCdCzYLT0fgjF3sw==" saltValue="MeQ21ecNe4NOCWH2m/zyDw==" spinCount="100000" sheet="1" objects="1" scenarios="1"/>
  <mergeCells count="1">
    <mergeCell ref="A1:F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8AAF-033E-49C8-96D5-E20EE6306C7B}">
  <dimension ref="A1:AE70"/>
  <sheetViews>
    <sheetView tabSelected="1" zoomScale="70" zoomScaleNormal="70" workbookViewId="0">
      <selection activeCell="N10" sqref="N10"/>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Statistic'!C3)</f>
        <v>Month_1</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53"/>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53"/>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53"/>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53"/>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53"/>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53"/>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53"/>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53"/>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53"/>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53"/>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53"/>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53"/>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53"/>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53"/>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53"/>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53"/>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53"/>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53"/>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53"/>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53"/>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53"/>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53"/>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53"/>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53"/>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53"/>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53"/>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53"/>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53"/>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72" t="s">
        <v>105</v>
      </c>
      <c r="AB69" s="237" t="e">
        <f>((AB55/AB57))</f>
        <v>#DIV/0!</v>
      </c>
      <c r="AC69" s="238"/>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2FOCzFmYe0OGxkwAZyGEsVjVL2Q89DmDVQtklnAIoV5B/D7GIZ20gvOhLLGj2sTVy2uwOvzEh9rpDT0TJLVbMQ==" saltValue="UmheXM/TlwRx+OZAJDIz8Q==" spinCount="100000" sheet="1" objects="1" scenarios="1"/>
  <mergeCells count="33">
    <mergeCell ref="F64:L70"/>
    <mergeCell ref="AB66:AD66"/>
    <mergeCell ref="AB67:AD67"/>
    <mergeCell ref="AB69:AC69"/>
    <mergeCell ref="F60:H60"/>
    <mergeCell ref="I60:K60"/>
    <mergeCell ref="L60:O60"/>
    <mergeCell ref="P60:V60"/>
    <mergeCell ref="W60:AA60"/>
    <mergeCell ref="F61:H61"/>
    <mergeCell ref="I61:K61"/>
    <mergeCell ref="L61:O61"/>
    <mergeCell ref="P61:V61"/>
    <mergeCell ref="W61:AA61"/>
    <mergeCell ref="AB70:AC70"/>
    <mergeCell ref="F59:H59"/>
    <mergeCell ref="I59:K59"/>
    <mergeCell ref="L59:O59"/>
    <mergeCell ref="P59:V59"/>
    <mergeCell ref="W59:AA59"/>
    <mergeCell ref="A1:H1"/>
    <mergeCell ref="A2:E2"/>
    <mergeCell ref="F2:AD2"/>
    <mergeCell ref="A3:A4"/>
    <mergeCell ref="B3:B4"/>
    <mergeCell ref="C3:C4"/>
    <mergeCell ref="D3:D4"/>
    <mergeCell ref="E3:E4"/>
    <mergeCell ref="F3:H3"/>
    <mergeCell ref="I3:K3"/>
    <mergeCell ref="L3:O3"/>
    <mergeCell ref="P3:V3"/>
    <mergeCell ref="W3:AA3"/>
  </mergeCells>
  <conditionalFormatting sqref="F5:AA54">
    <cfRule type="containsText" dxfId="59" priority="1" operator="containsText" text="x">
      <formula>NOT(ISERROR(SEARCH("x",F5)))</formula>
    </cfRule>
    <cfRule type="cellIs" dxfId="58" priority="2" operator="equal">
      <formula>"n/a"</formula>
    </cfRule>
    <cfRule type="containsBlanks" dxfId="57" priority="3">
      <formula>LEN(TRIM(F5))=0</formula>
    </cfRule>
    <cfRule type="cellIs" dxfId="56" priority="4" stopIfTrue="1" operator="equal">
      <formula>"N"</formula>
    </cfRule>
    <cfRule type="cellIs" dxfId="55"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6BF2160A-FD51-48F9-A9B3-D6AB767DB93B}">
      <formula1>"Y,N,N/A"</formula1>
    </dataValidation>
    <dataValidation type="list" allowBlank="1" showInputMessage="1" showErrorMessage="1" sqref="E5:E54" xr:uid="{9683313D-91B4-4581-9B8C-CA620B591FD1}">
      <formula1>"Fluorescence Gel,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0E4B-A64C-4A01-A49F-34EC9889C74F}">
  <dimension ref="A1:AE70"/>
  <sheetViews>
    <sheetView zoomScale="55" zoomScaleNormal="55" workbookViewId="0">
      <selection activeCell="U10" sqref="U10"/>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Statistic'!D3)</f>
        <v>Month_2</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53"/>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53"/>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53"/>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53"/>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53"/>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53"/>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53"/>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53"/>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53"/>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53"/>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53"/>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53"/>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53"/>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53"/>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53"/>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53"/>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53"/>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53"/>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53"/>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53"/>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NyhOrIAULlQiGXojsWxqouc+79fkLxjQxP5avygA/SNYw3bIuX+QeHCwu/c9YHxF3vLtl8vYbWfrgdiGucYVMw==" saltValue="Y1E9IzLFhCgxEdGaRbLNvA=="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54" priority="1" operator="containsText" text="x">
      <formula>NOT(ISERROR(SEARCH("x",F5)))</formula>
    </cfRule>
    <cfRule type="cellIs" dxfId="53" priority="2" operator="equal">
      <formula>"n/a"</formula>
    </cfRule>
    <cfRule type="containsBlanks" dxfId="52" priority="3">
      <formula>LEN(TRIM(F5))=0</formula>
    </cfRule>
    <cfRule type="cellIs" dxfId="51" priority="4" stopIfTrue="1" operator="equal">
      <formula>"N"</formula>
    </cfRule>
    <cfRule type="cellIs" dxfId="50" priority="5" stopIfTrue="1" operator="equal">
      <formula>"Y"</formula>
    </cfRule>
  </conditionalFormatting>
  <dataValidations count="2">
    <dataValidation type="list" allowBlank="1" showInputMessage="1" showErrorMessage="1" sqref="E5:E54" xr:uid="{1A6115DD-CF23-4C9B-869F-E5537F5A2C74}">
      <formula1>"Fluorescence Gel, Other"</formula1>
    </dataValidation>
    <dataValidation type="list" allowBlank="1" showInputMessage="1" showErrorMessage="1" promptTitle="Allowed values" prompt="Y = cleaned_x000a_N = not cleaned_x000a_N/A = not present in room_x000a_" sqref="F5:AA54" xr:uid="{8BC4A070-1FB0-4A02-9025-00DFDB7F6159}">
      <formula1>"Y,N,N/A"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F78D-41F2-4316-BBCF-B9CA2DE0B436}">
  <dimension ref="A1:AE70"/>
  <sheetViews>
    <sheetView zoomScale="70" zoomScaleNormal="70" workbookViewId="0">
      <selection activeCell="B5" sqref="B5:Y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Statistic'!E3)</f>
        <v>Month_3</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nHH1zfI59cWG1ReTTwsK0c/Qnwkm/tYRFLNjM5yyDAXrA8ATRUJocAOJ188p+tCvOawkgnwBLWm+QqAn6E3+eQ==" saltValue="YyK5qL2a65pzOM3aG+E0xg=="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49" priority="1" operator="containsText" text="x">
      <formula>NOT(ISERROR(SEARCH("x",F5)))</formula>
    </cfRule>
    <cfRule type="cellIs" dxfId="48" priority="2" operator="equal">
      <formula>"n/a"</formula>
    </cfRule>
    <cfRule type="containsBlanks" dxfId="47" priority="3">
      <formula>LEN(TRIM(F5))=0</formula>
    </cfRule>
    <cfRule type="cellIs" dxfId="46" priority="4" stopIfTrue="1" operator="equal">
      <formula>"N"</formula>
    </cfRule>
    <cfRule type="cellIs" dxfId="45"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5DE98028-AF12-4AC3-BE20-BAE681E5C4B3}">
      <formula1>"Y,N,N/A"</formula1>
    </dataValidation>
    <dataValidation type="list" allowBlank="1" showInputMessage="1" showErrorMessage="1" sqref="E5:E54" xr:uid="{9C24EF78-0E11-4E09-842D-F37E7AF285B7}">
      <formula1>"Fluorescence Gel, Other"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EA2D-9B5A-42EF-8529-0B913B34ABEF}">
  <dimension ref="A1:AE70"/>
  <sheetViews>
    <sheetView zoomScale="40" zoomScaleNormal="40" workbookViewId="0">
      <selection activeCell="B5" sqref="B5:AA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Statistic'!F3)</f>
        <v>Month_4</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C167fanTwBAwf8f3xydhVMgkfJk2ZY1/zOrU/0fD5y1ovqup3SmgtRVQxrA6tK344e97RG2NZCTN9cbzjym4Lg==" saltValue="GCfmdtS+JxEK5JtTLJga0A=="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44" priority="1" operator="containsText" text="x">
      <formula>NOT(ISERROR(SEARCH("x",F5)))</formula>
    </cfRule>
    <cfRule type="cellIs" dxfId="43" priority="2" operator="equal">
      <formula>"n/a"</formula>
    </cfRule>
    <cfRule type="containsBlanks" dxfId="42" priority="3">
      <formula>LEN(TRIM(F5))=0</formula>
    </cfRule>
    <cfRule type="cellIs" dxfId="41" priority="4" stopIfTrue="1" operator="equal">
      <formula>"N"</formula>
    </cfRule>
    <cfRule type="cellIs" dxfId="40"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A3EB75CC-48E2-4FBB-8F97-751097F20775}">
      <formula1>"Y,N,N/A"</formula1>
    </dataValidation>
    <dataValidation type="list" allowBlank="1" showInputMessage="1" showErrorMessage="1" sqref="E5:E54" xr:uid="{D8F93544-2EE0-4FE6-A311-F8ECCB309889}">
      <formula1>"Fluorescence Gel, Other"</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02EA-95D2-4ADD-8A55-E8F6CE820D5D}">
  <dimension ref="A1:AE70"/>
  <sheetViews>
    <sheetView zoomScale="40" zoomScaleNormal="40" workbookViewId="0">
      <selection activeCell="B5" sqref="B5:AA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Statistic'!G3)</f>
        <v>Month_5</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taDXxGJMuk8slSud0py2Fn5Q2gnfaTsbEySc5vrsGlzekAD/+/LenxbQDXiJHdIAzR8cJxF57snTw32Wmo28gw==" saltValue="788qCIhscY/+C3z2/PF8Zg=="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39" priority="1" operator="containsText" text="x">
      <formula>NOT(ISERROR(SEARCH("x",F5)))</formula>
    </cfRule>
    <cfRule type="cellIs" dxfId="38" priority="2" operator="equal">
      <formula>"n/a"</formula>
    </cfRule>
    <cfRule type="containsBlanks" dxfId="37" priority="3">
      <formula>LEN(TRIM(F5))=0</formula>
    </cfRule>
    <cfRule type="cellIs" dxfId="36" priority="4" stopIfTrue="1" operator="equal">
      <formula>"N"</formula>
    </cfRule>
    <cfRule type="cellIs" dxfId="35" priority="5" stopIfTrue="1" operator="equal">
      <formula>"Y"</formula>
    </cfRule>
  </conditionalFormatting>
  <dataValidations count="2">
    <dataValidation type="list" allowBlank="1" showInputMessage="1" showErrorMessage="1" sqref="E5:E54" xr:uid="{5FC574C8-8F4F-4D76-BE33-0B26A7C63C11}">
      <formula1>"Fluorescence Gel, Other"</formula1>
    </dataValidation>
    <dataValidation type="list" allowBlank="1" showInputMessage="1" showErrorMessage="1" promptTitle="Allowed values" prompt="Y = cleaned_x000a_N = not cleaned_x000a_N/A = not present in room_x000a_" sqref="F5:AA54" xr:uid="{EB8BAB6E-696B-454B-9945-E7FB86CC7092}">
      <formula1>"Y,N,N/A"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1B00-E857-4652-9C38-E7236A360014}">
  <dimension ref="A1:AE70"/>
  <sheetViews>
    <sheetView zoomScale="40" zoomScaleNormal="40" workbookViewId="0">
      <selection activeCell="B5" sqref="B5:AA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Statistic'!H3)</f>
        <v>Month_6</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Ly2ZH4BavGzKPqmstd3xQ4QsaxTBoGBkEFXHb2rOLB8i84hctgYZQYv3CSfxMXRYOv42BfT47Rj68//KalcCEg==" saltValue="FRD2ISjBYZL9mv5SHlCp5g=="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34" priority="1" operator="containsText" text="x">
      <formula>NOT(ISERROR(SEARCH("x",F5)))</formula>
    </cfRule>
    <cfRule type="cellIs" dxfId="33" priority="2" operator="equal">
      <formula>"n/a"</formula>
    </cfRule>
    <cfRule type="containsBlanks" dxfId="32" priority="3">
      <formula>LEN(TRIM(F5))=0</formula>
    </cfRule>
    <cfRule type="cellIs" dxfId="31" priority="4" stopIfTrue="1" operator="equal">
      <formula>"N"</formula>
    </cfRule>
    <cfRule type="cellIs" dxfId="30"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576A79CB-ABED-4A0F-B78F-383CCD311512}">
      <formula1>"Y,N,N/A"</formula1>
    </dataValidation>
    <dataValidation type="list" allowBlank="1" showInputMessage="1" showErrorMessage="1" sqref="E5:E54" xr:uid="{1E6F8F78-5F37-4D37-BC55-8A6251CC723D}">
      <formula1>"Fluorescence Gel, Other"</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96A7-D458-45BC-B691-907B57D4D74D}">
  <dimension ref="A1:AE70"/>
  <sheetViews>
    <sheetView zoomScale="40" zoomScaleNormal="40" workbookViewId="0">
      <selection activeCell="M8" sqref="M8"/>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Statistic'!I3)</f>
        <v>Month_7</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GrtEB3/ME0WACHJiPMi6fVepqPykWKhDQd5ZtbQMA2LX++xjBsriNC50IklPWet4wkJ8amTYKQdO1GLrzMMuKA==" saltValue="p4yKu9YiFG/fNTHM+aUp4w=="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29" priority="1" operator="containsText" text="x">
      <formula>NOT(ISERROR(SEARCH("x",F5)))</formula>
    </cfRule>
    <cfRule type="cellIs" dxfId="28" priority="2" operator="equal">
      <formula>"n/a"</formula>
    </cfRule>
    <cfRule type="containsBlanks" dxfId="27" priority="3">
      <formula>LEN(TRIM(F5))=0</formula>
    </cfRule>
    <cfRule type="cellIs" dxfId="26" priority="4" stopIfTrue="1" operator="equal">
      <formula>"N"</formula>
    </cfRule>
    <cfRule type="cellIs" dxfId="25"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B8266565-4518-4650-9F8C-FDD3F504B853}">
      <formula1>"Y,N,N/A"</formula1>
    </dataValidation>
    <dataValidation type="list" allowBlank="1" showInputMessage="1" showErrorMessage="1" sqref="E5:E54" xr:uid="{F08CDBD3-C3F3-4474-A3FF-544CAE894C9D}">
      <formula1>"Fluorescence Gel, Other"</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63CD-A7B9-4551-96C7-7B00659FDFED}">
  <dimension ref="A1:AE70"/>
  <sheetViews>
    <sheetView topLeftCell="G1" zoomScale="40" zoomScaleNormal="40" workbookViewId="0">
      <selection activeCell="H14" sqref="H14"/>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Statistic'!J3)</f>
        <v>Month_8</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ylRB1wjuz8kdZe0jMxYU3+0MwwJbDzLRy3T1suS0dv08uOROL46U3o8h+LEE4rQdNvkPP8bVzVRewwUSQ2hL2Q==" saltValue="fWfBNzBrM91Kf+bIrQ6ZZw=="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24" priority="1" operator="containsText" text="x">
      <formula>NOT(ISERROR(SEARCH("x",F5)))</formula>
    </cfRule>
    <cfRule type="cellIs" dxfId="23" priority="2" operator="equal">
      <formula>"n/a"</formula>
    </cfRule>
    <cfRule type="containsBlanks" dxfId="22" priority="3">
      <formula>LEN(TRIM(F5))=0</formula>
    </cfRule>
    <cfRule type="cellIs" dxfId="21" priority="4" stopIfTrue="1" operator="equal">
      <formula>"N"</formula>
    </cfRule>
    <cfRule type="cellIs" dxfId="20"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14842E76-F48A-4388-85A2-370389538F02}">
      <formula1>"Y,N,N/A"</formula1>
    </dataValidation>
    <dataValidation type="list" allowBlank="1" showInputMessage="1" showErrorMessage="1" sqref="E5:E54" xr:uid="{07B37669-0CAC-4616-8203-73E0E24A4133}">
      <formula1>"Fluorescence Gel, Other"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75CE-6785-4558-9C1B-B2FD4068F1E3}">
  <dimension ref="A1:AE70"/>
  <sheetViews>
    <sheetView zoomScale="40" zoomScaleNormal="40" workbookViewId="0">
      <selection activeCell="B5" sqref="B5:X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Statistic'!K3)</f>
        <v>Month_9</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bInNF2vHd1IiwQh8xzEEQfXfufunXtZ0kRlQyaM3bJE2HCVSStjsr+M9sZblOSgbbCL8Lamp5DkNtoaJGmC1Bg==" saltValue="60bVgnE1MLT7EV6VLgS88g=="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19" priority="1" operator="containsText" text="x">
      <formula>NOT(ISERROR(SEARCH("x",F5)))</formula>
    </cfRule>
    <cfRule type="cellIs" dxfId="18" priority="2" operator="equal">
      <formula>"n/a"</formula>
    </cfRule>
    <cfRule type="containsBlanks" dxfId="17" priority="3">
      <formula>LEN(TRIM(F5))=0</formula>
    </cfRule>
    <cfRule type="cellIs" dxfId="16" priority="4" stopIfTrue="1" operator="equal">
      <formula>"N"</formula>
    </cfRule>
    <cfRule type="cellIs" dxfId="15" priority="5" stopIfTrue="1" operator="equal">
      <formula>"Y"</formula>
    </cfRule>
  </conditionalFormatting>
  <dataValidations count="2">
    <dataValidation type="list" allowBlank="1" showInputMessage="1" showErrorMessage="1" sqref="E5:E54" xr:uid="{651647D6-A6E2-4322-87D1-40D0290448DB}">
      <formula1>"Fluorescence Gel, Other"</formula1>
    </dataValidation>
    <dataValidation type="list" allowBlank="1" showInputMessage="1" showErrorMessage="1" promptTitle="Allowed values" prompt="Y = cleaned_x000a_N = not cleaned_x000a_N/A = not present in room_x000a_" sqref="F5:AA54" xr:uid="{2909D6AA-A70C-4A0E-B379-CB22329F5B0A}">
      <formula1>"Y,N,N/A"</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A37B-196C-4F64-9FE0-5DB76F3E2259}">
  <dimension ref="A1:AE70"/>
  <sheetViews>
    <sheetView topLeftCell="A4" zoomScale="55" zoomScaleNormal="55" workbookViewId="0">
      <selection activeCell="B5" sqref="B5:W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Statistic'!L3)</f>
        <v>Month_10</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th3cJzgGRgjytPugCy91+dMN7ox3Az/fxF5MPVTTBeQ9oE9sV2V8JVHZ12l5fH7PciQK3BAB4HwdeG25p/xw7A==" saltValue="+11FRBiiFMzoPPCSMKIbwA=="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14" priority="1" operator="containsText" text="x">
      <formula>NOT(ISERROR(SEARCH("x",F5)))</formula>
    </cfRule>
    <cfRule type="cellIs" dxfId="13" priority="2" operator="equal">
      <formula>"n/a"</formula>
    </cfRule>
    <cfRule type="containsBlanks" dxfId="12" priority="3">
      <formula>LEN(TRIM(F5))=0</formula>
    </cfRule>
    <cfRule type="cellIs" dxfId="11" priority="4" stopIfTrue="1" operator="equal">
      <formula>"N"</formula>
    </cfRule>
    <cfRule type="cellIs" dxfId="10" priority="5" stopIfTrue="1" operator="equal">
      <formula>"Y"</formula>
    </cfRule>
  </conditionalFormatting>
  <dataValidations count="2">
    <dataValidation type="list" allowBlank="1" showInputMessage="1" showErrorMessage="1" promptTitle="Allowed values" prompt="Y = cleaned_x000a_N = not cleaned_x000a_N/A = not present in room_x000a_" sqref="F5:AA54" xr:uid="{21BD3BB4-9F03-4533-A9CD-F84252BC579C}">
      <formula1>"Y,N,N/A"</formula1>
    </dataValidation>
    <dataValidation type="list" allowBlank="1" showInputMessage="1" showErrorMessage="1" sqref="E5:E54" xr:uid="{C9E8AEAC-F51F-428A-9DAC-E9D05BAC0B18}">
      <formula1>"Fluorescence Gel, Other"</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159D-86C8-4796-A1EB-A2E8E4D90DC5}">
  <dimension ref="A1:AE70"/>
  <sheetViews>
    <sheetView topLeftCell="A3" zoomScale="55" zoomScaleNormal="55" workbookViewId="0">
      <selection activeCell="B5" sqref="B5:X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Statistic'!M3)</f>
        <v>Month_11</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K7gLuBsz6tedgZxzOVbnWHitAOkUuzPBdiO8nNA1DdlST7fDihac4lFeQLCFQ4GX+mQ8F2S1SO/TamweQCn8bg==" saltValue="sqtBM1+PY/nVu22lLtJC5A=="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9" priority="1" operator="containsText" text="x">
      <formula>NOT(ISERROR(SEARCH("x",F5)))</formula>
    </cfRule>
    <cfRule type="cellIs" dxfId="8" priority="2" operator="equal">
      <formula>"n/a"</formula>
    </cfRule>
    <cfRule type="containsBlanks" dxfId="7" priority="3">
      <formula>LEN(TRIM(F5))=0</formula>
    </cfRule>
    <cfRule type="cellIs" dxfId="6" priority="4" stopIfTrue="1" operator="equal">
      <formula>"N"</formula>
    </cfRule>
    <cfRule type="cellIs" dxfId="5" priority="5" stopIfTrue="1" operator="equal">
      <formula>"Y"</formula>
    </cfRule>
  </conditionalFormatting>
  <dataValidations count="2">
    <dataValidation type="list" allowBlank="1" showInputMessage="1" showErrorMessage="1" sqref="E5:E54" xr:uid="{FC3394F4-AE65-4C00-ABF5-1D200FFD555B}">
      <formula1>"Fluorescence Gel, Other"</formula1>
    </dataValidation>
    <dataValidation type="list" allowBlank="1" showInputMessage="1" showErrorMessage="1" promptTitle="Allowed values" prompt="Y = cleaned_x000a_N = not cleaned_x000a_N/A = not present in room_x000a_" sqref="F5:AA54" xr:uid="{1605AC00-CD4C-4DBE-BC48-96985F9EE679}">
      <formula1>"Y,N,N/A"</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091A-DAB0-455F-8E8E-89F4D4C788B7}">
  <dimension ref="A1:AE70"/>
  <sheetViews>
    <sheetView zoomScale="55" zoomScaleNormal="55" workbookViewId="0">
      <selection activeCell="B5" sqref="B5:T5"/>
    </sheetView>
  </sheetViews>
  <sheetFormatPr defaultColWidth="12.7109375" defaultRowHeight="15"/>
  <cols>
    <col min="1" max="1" width="17.28515625" bestFit="1" customWidth="1"/>
    <col min="2" max="2" width="14.85546875" customWidth="1"/>
    <col min="5" max="5" width="50.140625" customWidth="1"/>
    <col min="6" max="6" width="15.140625" customWidth="1"/>
    <col min="10" max="10" width="14" customWidth="1"/>
    <col min="12" max="12" width="10.7109375" customWidth="1"/>
    <col min="15" max="15" width="12.140625" customWidth="1"/>
    <col min="16" max="16" width="13.7109375" customWidth="1"/>
    <col min="17" max="17" width="12.85546875" bestFit="1" customWidth="1"/>
    <col min="18" max="19" width="13.28515625" customWidth="1"/>
    <col min="20" max="20" width="12.42578125" bestFit="1" customWidth="1"/>
    <col min="21" max="24" width="12.85546875" bestFit="1" customWidth="1"/>
    <col min="25" max="25" width="13.28515625" bestFit="1" customWidth="1"/>
    <col min="26" max="26" width="12.42578125" bestFit="1" customWidth="1"/>
    <col min="27" max="27" width="25.7109375" bestFit="1" customWidth="1"/>
    <col min="28" max="30" width="6.7109375" customWidth="1"/>
  </cols>
  <sheetData>
    <row r="1" spans="1:30" ht="38.450000000000003" customHeight="1" thickBot="1">
      <c r="A1" s="203" t="str">
        <f>IF('Summary Statistic'!C3="","MONTH 1",'Summary Statistic'!N3)</f>
        <v>Month_12</v>
      </c>
      <c r="B1" s="203"/>
      <c r="C1" s="203"/>
      <c r="D1" s="203"/>
      <c r="E1" s="203"/>
      <c r="F1" s="203"/>
      <c r="G1" s="203"/>
      <c r="H1" s="203"/>
    </row>
    <row r="2" spans="1:30" ht="40.15" customHeight="1" thickBot="1">
      <c r="A2" s="204" t="s">
        <v>87</v>
      </c>
      <c r="B2" s="205"/>
      <c r="C2" s="205"/>
      <c r="D2" s="205"/>
      <c r="E2" s="206"/>
      <c r="F2" s="207" t="s">
        <v>88</v>
      </c>
      <c r="G2" s="208"/>
      <c r="H2" s="208"/>
      <c r="I2" s="208"/>
      <c r="J2" s="208"/>
      <c r="K2" s="208"/>
      <c r="L2" s="208"/>
      <c r="M2" s="208"/>
      <c r="N2" s="208"/>
      <c r="O2" s="208"/>
      <c r="P2" s="208"/>
      <c r="Q2" s="208"/>
      <c r="R2" s="208"/>
      <c r="S2" s="208"/>
      <c r="T2" s="208"/>
      <c r="U2" s="208"/>
      <c r="V2" s="208"/>
      <c r="W2" s="208"/>
      <c r="X2" s="208"/>
      <c r="Y2" s="208"/>
      <c r="Z2" s="208"/>
      <c r="AA2" s="208"/>
      <c r="AB2" s="208"/>
      <c r="AC2" s="208"/>
      <c r="AD2" s="209"/>
    </row>
    <row r="3" spans="1:30" ht="34.15" customHeight="1" thickBot="1">
      <c r="A3" s="210" t="s">
        <v>89</v>
      </c>
      <c r="B3" s="212" t="s">
        <v>90</v>
      </c>
      <c r="C3" s="214" t="s">
        <v>91</v>
      </c>
      <c r="D3" s="216" t="s">
        <v>92</v>
      </c>
      <c r="E3" s="218" t="s">
        <v>93</v>
      </c>
      <c r="F3" s="220" t="s">
        <v>17</v>
      </c>
      <c r="G3" s="221"/>
      <c r="H3" s="222"/>
      <c r="I3" s="220" t="s">
        <v>20</v>
      </c>
      <c r="J3" s="221"/>
      <c r="K3" s="222"/>
      <c r="L3" s="221" t="s">
        <v>23</v>
      </c>
      <c r="M3" s="221"/>
      <c r="N3" s="221"/>
      <c r="O3" s="222"/>
      <c r="P3" s="221" t="s">
        <v>26</v>
      </c>
      <c r="Q3" s="221"/>
      <c r="R3" s="221"/>
      <c r="S3" s="221"/>
      <c r="T3" s="221"/>
      <c r="U3" s="221"/>
      <c r="V3" s="222"/>
      <c r="W3" s="223" t="s">
        <v>29</v>
      </c>
      <c r="X3" s="223"/>
      <c r="Y3" s="223"/>
      <c r="Z3" s="223"/>
      <c r="AA3" s="223"/>
      <c r="AB3" s="170"/>
      <c r="AC3" s="169"/>
      <c r="AD3" s="168"/>
    </row>
    <row r="4" spans="1:30" ht="117" customHeight="1" thickBot="1">
      <c r="A4" s="211"/>
      <c r="B4" s="213"/>
      <c r="C4" s="215"/>
      <c r="D4" s="217"/>
      <c r="E4" s="219"/>
      <c r="F4" s="167" t="s">
        <v>58</v>
      </c>
      <c r="G4" s="165" t="s">
        <v>59</v>
      </c>
      <c r="H4" s="162" t="s">
        <v>60</v>
      </c>
      <c r="I4" s="167" t="s">
        <v>61</v>
      </c>
      <c r="J4" s="165" t="s">
        <v>62</v>
      </c>
      <c r="K4" s="164" t="s">
        <v>63</v>
      </c>
      <c r="L4" s="166" t="s">
        <v>64</v>
      </c>
      <c r="M4" s="165" t="s">
        <v>65</v>
      </c>
      <c r="N4" s="165" t="s">
        <v>66</v>
      </c>
      <c r="O4" s="164" t="s">
        <v>67</v>
      </c>
      <c r="P4" s="163" t="s">
        <v>68</v>
      </c>
      <c r="Q4" s="162" t="s">
        <v>69</v>
      </c>
      <c r="R4" s="162" t="s">
        <v>70</v>
      </c>
      <c r="S4" s="162" t="s">
        <v>71</v>
      </c>
      <c r="T4" s="162" t="s">
        <v>72</v>
      </c>
      <c r="U4" s="162" t="s">
        <v>73</v>
      </c>
      <c r="V4" s="164" t="s">
        <v>74</v>
      </c>
      <c r="W4" s="163" t="s">
        <v>75</v>
      </c>
      <c r="X4" s="162" t="s">
        <v>76</v>
      </c>
      <c r="Y4" s="162" t="s">
        <v>77</v>
      </c>
      <c r="Z4" s="162" t="s">
        <v>78</v>
      </c>
      <c r="AA4" s="162" t="s">
        <v>79</v>
      </c>
      <c r="AB4" s="161" t="s">
        <v>94</v>
      </c>
      <c r="AC4" s="160" t="s">
        <v>95</v>
      </c>
      <c r="AD4" s="159" t="s">
        <v>96</v>
      </c>
    </row>
    <row r="5" spans="1:30" ht="18">
      <c r="A5" s="158"/>
      <c r="B5" s="153"/>
      <c r="C5" s="157"/>
      <c r="D5" s="156"/>
      <c r="E5" s="99"/>
      <c r="F5" s="145"/>
      <c r="G5" s="145"/>
      <c r="H5" s="145"/>
      <c r="I5" s="145"/>
      <c r="J5" s="145"/>
      <c r="K5" s="145"/>
      <c r="L5" s="145"/>
      <c r="M5" s="145"/>
      <c r="N5" s="145"/>
      <c r="O5" s="145"/>
      <c r="P5" s="145"/>
      <c r="Q5" s="145"/>
      <c r="R5" s="145"/>
      <c r="S5" s="145"/>
      <c r="T5" s="145"/>
      <c r="U5" s="145"/>
      <c r="V5" s="145"/>
      <c r="W5" s="145"/>
      <c r="X5" s="145"/>
      <c r="Y5" s="145"/>
      <c r="Z5" s="145"/>
      <c r="AA5" s="145"/>
      <c r="AB5" s="155">
        <f t="shared" ref="AB5:AB54" si="0">COUNTIF(F5:AA5,"Y")</f>
        <v>0</v>
      </c>
      <c r="AC5" s="154">
        <f t="shared" ref="AC5:AC54" si="1">COUNTIF(F5:AA5,"N")</f>
        <v>0</v>
      </c>
      <c r="AD5" s="152" t="str">
        <f t="shared" ref="AD5:AD36" si="2">IFERROR(AB5/(SUM(AB5:AC5))," ")</f>
        <v xml:space="preserve"> </v>
      </c>
    </row>
    <row r="6" spans="1:30" ht="18">
      <c r="A6" s="100"/>
      <c r="B6" s="153"/>
      <c r="C6" s="151"/>
      <c r="D6" s="150"/>
      <c r="E6" s="99"/>
      <c r="F6" s="145"/>
      <c r="G6" s="145"/>
      <c r="H6" s="145"/>
      <c r="I6" s="145"/>
      <c r="J6" s="145"/>
      <c r="K6" s="145"/>
      <c r="L6" s="145"/>
      <c r="M6" s="145"/>
      <c r="N6" s="145"/>
      <c r="O6" s="145"/>
      <c r="P6" s="145"/>
      <c r="Q6" s="145"/>
      <c r="R6" s="145"/>
      <c r="S6" s="145"/>
      <c r="T6" s="145"/>
      <c r="U6" s="145"/>
      <c r="V6" s="145"/>
      <c r="W6" s="145"/>
      <c r="X6" s="145"/>
      <c r="Y6" s="145"/>
      <c r="Z6" s="145"/>
      <c r="AA6" s="145"/>
      <c r="AB6" s="149">
        <f t="shared" si="0"/>
        <v>0</v>
      </c>
      <c r="AC6" s="144">
        <f t="shared" si="1"/>
        <v>0</v>
      </c>
      <c r="AD6" s="152" t="str">
        <f t="shared" si="2"/>
        <v xml:space="preserve"> </v>
      </c>
    </row>
    <row r="7" spans="1:30" ht="18">
      <c r="A7" s="100"/>
      <c r="B7" s="153"/>
      <c r="C7" s="151"/>
      <c r="D7" s="150"/>
      <c r="E7" s="99"/>
      <c r="F7" s="145"/>
      <c r="G7" s="145"/>
      <c r="H7" s="145"/>
      <c r="I7" s="145"/>
      <c r="J7" s="145"/>
      <c r="K7" s="145"/>
      <c r="L7" s="145"/>
      <c r="M7" s="145"/>
      <c r="N7" s="145"/>
      <c r="O7" s="145"/>
      <c r="P7" s="145"/>
      <c r="Q7" s="145"/>
      <c r="R7" s="145"/>
      <c r="S7" s="145"/>
      <c r="T7" s="145"/>
      <c r="U7" s="145"/>
      <c r="V7" s="145"/>
      <c r="W7" s="145"/>
      <c r="X7" s="145"/>
      <c r="Y7" s="145"/>
      <c r="Z7" s="145"/>
      <c r="AA7" s="145"/>
      <c r="AB7" s="149">
        <f t="shared" si="0"/>
        <v>0</v>
      </c>
      <c r="AC7" s="144">
        <f t="shared" si="1"/>
        <v>0</v>
      </c>
      <c r="AD7" s="152" t="str">
        <f t="shared" si="2"/>
        <v xml:space="preserve"> </v>
      </c>
    </row>
    <row r="8" spans="1:30" ht="18">
      <c r="A8" s="100"/>
      <c r="B8" s="153"/>
      <c r="C8" s="151"/>
      <c r="D8" s="150"/>
      <c r="E8" s="99"/>
      <c r="F8" s="145"/>
      <c r="G8" s="145"/>
      <c r="H8" s="145"/>
      <c r="I8" s="145"/>
      <c r="J8" s="145"/>
      <c r="K8" s="145"/>
      <c r="L8" s="145"/>
      <c r="M8" s="145"/>
      <c r="N8" s="145"/>
      <c r="O8" s="145"/>
      <c r="P8" s="145"/>
      <c r="Q8" s="145"/>
      <c r="R8" s="145"/>
      <c r="S8" s="145"/>
      <c r="T8" s="145"/>
      <c r="U8" s="145"/>
      <c r="V8" s="145"/>
      <c r="W8" s="145"/>
      <c r="X8" s="145"/>
      <c r="Y8" s="145"/>
      <c r="Z8" s="145"/>
      <c r="AA8" s="145"/>
      <c r="AB8" s="149">
        <f t="shared" si="0"/>
        <v>0</v>
      </c>
      <c r="AC8" s="144">
        <f t="shared" si="1"/>
        <v>0</v>
      </c>
      <c r="AD8" s="152" t="str">
        <f t="shared" si="2"/>
        <v xml:space="preserve"> </v>
      </c>
    </row>
    <row r="9" spans="1:30" ht="18">
      <c r="A9" s="100"/>
      <c r="B9" s="153"/>
      <c r="C9" s="151"/>
      <c r="D9" s="150"/>
      <c r="E9" s="99"/>
      <c r="F9" s="145"/>
      <c r="G9" s="145"/>
      <c r="H9" s="145"/>
      <c r="I9" s="145"/>
      <c r="J9" s="145"/>
      <c r="K9" s="145"/>
      <c r="L9" s="145"/>
      <c r="M9" s="145"/>
      <c r="N9" s="145"/>
      <c r="O9" s="145"/>
      <c r="P9" s="145"/>
      <c r="Q9" s="145"/>
      <c r="R9" s="145"/>
      <c r="S9" s="145"/>
      <c r="T9" s="145"/>
      <c r="U9" s="145"/>
      <c r="V9" s="145"/>
      <c r="W9" s="145"/>
      <c r="X9" s="145"/>
      <c r="Y9" s="145"/>
      <c r="Z9" s="145"/>
      <c r="AA9" s="145"/>
      <c r="AB9" s="149">
        <f t="shared" si="0"/>
        <v>0</v>
      </c>
      <c r="AC9" s="144">
        <f t="shared" si="1"/>
        <v>0</v>
      </c>
      <c r="AD9" s="152" t="str">
        <f t="shared" si="2"/>
        <v xml:space="preserve"> </v>
      </c>
    </row>
    <row r="10" spans="1:30" ht="18">
      <c r="A10" s="100"/>
      <c r="B10" s="153"/>
      <c r="C10" s="151"/>
      <c r="D10" s="150"/>
      <c r="E10" s="99"/>
      <c r="F10" s="145"/>
      <c r="G10" s="145"/>
      <c r="H10" s="145"/>
      <c r="I10" s="145"/>
      <c r="J10" s="145"/>
      <c r="K10" s="145"/>
      <c r="L10" s="145"/>
      <c r="M10" s="145"/>
      <c r="N10" s="145"/>
      <c r="O10" s="145"/>
      <c r="P10" s="145"/>
      <c r="Q10" s="145"/>
      <c r="R10" s="145"/>
      <c r="S10" s="145"/>
      <c r="T10" s="145"/>
      <c r="U10" s="145"/>
      <c r="V10" s="145"/>
      <c r="W10" s="145"/>
      <c r="X10" s="145"/>
      <c r="Y10" s="145"/>
      <c r="Z10" s="145"/>
      <c r="AA10" s="145"/>
      <c r="AB10" s="149">
        <f t="shared" si="0"/>
        <v>0</v>
      </c>
      <c r="AC10" s="144">
        <f t="shared" si="1"/>
        <v>0</v>
      </c>
      <c r="AD10" s="152" t="str">
        <f t="shared" si="2"/>
        <v xml:space="preserve"> </v>
      </c>
    </row>
    <row r="11" spans="1:30" ht="18">
      <c r="A11" s="100"/>
      <c r="B11" s="153"/>
      <c r="C11" s="151"/>
      <c r="D11" s="150"/>
      <c r="E11" s="99"/>
      <c r="F11" s="145"/>
      <c r="G11" s="145"/>
      <c r="H11" s="145"/>
      <c r="I11" s="145"/>
      <c r="J11" s="145"/>
      <c r="K11" s="145"/>
      <c r="L11" s="145"/>
      <c r="M11" s="145"/>
      <c r="N11" s="145"/>
      <c r="O11" s="145"/>
      <c r="P11" s="145"/>
      <c r="Q11" s="145"/>
      <c r="R11" s="145"/>
      <c r="S11" s="145"/>
      <c r="T11" s="145"/>
      <c r="U11" s="145"/>
      <c r="V11" s="145"/>
      <c r="W11" s="145"/>
      <c r="X11" s="145"/>
      <c r="Y11" s="145"/>
      <c r="Z11" s="145"/>
      <c r="AA11" s="145"/>
      <c r="AB11" s="149">
        <f t="shared" si="0"/>
        <v>0</v>
      </c>
      <c r="AC11" s="144">
        <f t="shared" si="1"/>
        <v>0</v>
      </c>
      <c r="AD11" s="152" t="str">
        <f t="shared" si="2"/>
        <v xml:space="preserve"> </v>
      </c>
    </row>
    <row r="12" spans="1:30" ht="18">
      <c r="A12" s="100"/>
      <c r="B12" s="153"/>
      <c r="C12" s="151"/>
      <c r="D12" s="150"/>
      <c r="E12" s="99"/>
      <c r="F12" s="145"/>
      <c r="G12" s="145"/>
      <c r="H12" s="145"/>
      <c r="I12" s="145"/>
      <c r="J12" s="145"/>
      <c r="K12" s="145"/>
      <c r="L12" s="145"/>
      <c r="M12" s="145"/>
      <c r="N12" s="145"/>
      <c r="O12" s="145"/>
      <c r="P12" s="145"/>
      <c r="Q12" s="145"/>
      <c r="R12" s="145"/>
      <c r="S12" s="145"/>
      <c r="T12" s="145"/>
      <c r="U12" s="145"/>
      <c r="V12" s="145"/>
      <c r="W12" s="145"/>
      <c r="X12" s="145"/>
      <c r="Y12" s="145"/>
      <c r="Z12" s="145"/>
      <c r="AA12" s="145"/>
      <c r="AB12" s="149">
        <f t="shared" si="0"/>
        <v>0</v>
      </c>
      <c r="AC12" s="144">
        <f t="shared" si="1"/>
        <v>0</v>
      </c>
      <c r="AD12" s="152" t="str">
        <f t="shared" si="2"/>
        <v xml:space="preserve"> </v>
      </c>
    </row>
    <row r="13" spans="1:30" ht="18">
      <c r="A13" s="100"/>
      <c r="B13" s="142"/>
      <c r="C13" s="151"/>
      <c r="D13" s="150"/>
      <c r="E13" s="99"/>
      <c r="F13" s="145"/>
      <c r="G13" s="145"/>
      <c r="H13" s="145"/>
      <c r="I13" s="145"/>
      <c r="J13" s="145"/>
      <c r="K13" s="145"/>
      <c r="L13" s="145"/>
      <c r="M13" s="145"/>
      <c r="N13" s="145"/>
      <c r="O13" s="145"/>
      <c r="P13" s="145"/>
      <c r="Q13" s="145"/>
      <c r="R13" s="145"/>
      <c r="S13" s="145"/>
      <c r="T13" s="145"/>
      <c r="U13" s="145"/>
      <c r="V13" s="145"/>
      <c r="W13" s="145"/>
      <c r="X13" s="145"/>
      <c r="Y13" s="145"/>
      <c r="Z13" s="145"/>
      <c r="AA13" s="145"/>
      <c r="AB13" s="149">
        <f t="shared" si="0"/>
        <v>0</v>
      </c>
      <c r="AC13" s="144">
        <f t="shared" si="1"/>
        <v>0</v>
      </c>
      <c r="AD13" s="152" t="str">
        <f t="shared" si="2"/>
        <v xml:space="preserve"> </v>
      </c>
    </row>
    <row r="14" spans="1:30" ht="18">
      <c r="A14" s="100"/>
      <c r="B14" s="142"/>
      <c r="C14" s="151"/>
      <c r="D14" s="150"/>
      <c r="E14" s="99"/>
      <c r="F14" s="145"/>
      <c r="G14" s="145"/>
      <c r="H14" s="145"/>
      <c r="I14" s="145"/>
      <c r="J14" s="145"/>
      <c r="K14" s="145"/>
      <c r="L14" s="145"/>
      <c r="M14" s="145"/>
      <c r="N14" s="145"/>
      <c r="O14" s="145"/>
      <c r="P14" s="145"/>
      <c r="Q14" s="145"/>
      <c r="R14" s="145"/>
      <c r="S14" s="145"/>
      <c r="T14" s="145"/>
      <c r="U14" s="145"/>
      <c r="V14" s="145"/>
      <c r="W14" s="145"/>
      <c r="X14" s="145"/>
      <c r="Y14" s="145"/>
      <c r="Z14" s="145"/>
      <c r="AA14" s="145"/>
      <c r="AB14" s="149">
        <f t="shared" si="0"/>
        <v>0</v>
      </c>
      <c r="AC14" s="144">
        <f t="shared" si="1"/>
        <v>0</v>
      </c>
      <c r="AD14" s="152" t="str">
        <f t="shared" si="2"/>
        <v xml:space="preserve"> </v>
      </c>
    </row>
    <row r="15" spans="1:30" ht="18">
      <c r="A15" s="100"/>
      <c r="B15" s="142"/>
      <c r="C15" s="151"/>
      <c r="D15" s="150"/>
      <c r="E15" s="99"/>
      <c r="F15" s="145"/>
      <c r="G15" s="145"/>
      <c r="H15" s="145"/>
      <c r="I15" s="145"/>
      <c r="J15" s="145"/>
      <c r="K15" s="145"/>
      <c r="L15" s="145"/>
      <c r="M15" s="145"/>
      <c r="N15" s="145"/>
      <c r="O15" s="145"/>
      <c r="P15" s="145"/>
      <c r="Q15" s="145"/>
      <c r="R15" s="145"/>
      <c r="S15" s="145"/>
      <c r="T15" s="145"/>
      <c r="U15" s="145"/>
      <c r="V15" s="145"/>
      <c r="W15" s="145"/>
      <c r="X15" s="145"/>
      <c r="Y15" s="145"/>
      <c r="Z15" s="145"/>
      <c r="AA15" s="145"/>
      <c r="AB15" s="149">
        <f t="shared" si="0"/>
        <v>0</v>
      </c>
      <c r="AC15" s="144">
        <f t="shared" si="1"/>
        <v>0</v>
      </c>
      <c r="AD15" s="152" t="str">
        <f t="shared" si="2"/>
        <v xml:space="preserve"> </v>
      </c>
    </row>
    <row r="16" spans="1:30" ht="18">
      <c r="A16" s="100"/>
      <c r="B16" s="142"/>
      <c r="C16" s="151"/>
      <c r="D16" s="150"/>
      <c r="E16" s="99"/>
      <c r="F16" s="145"/>
      <c r="G16" s="145"/>
      <c r="H16" s="145"/>
      <c r="I16" s="145"/>
      <c r="J16" s="145"/>
      <c r="K16" s="145"/>
      <c r="L16" s="145"/>
      <c r="M16" s="145"/>
      <c r="N16" s="145"/>
      <c r="O16" s="145"/>
      <c r="P16" s="145"/>
      <c r="Q16" s="145"/>
      <c r="R16" s="145"/>
      <c r="S16" s="145"/>
      <c r="T16" s="145"/>
      <c r="U16" s="145"/>
      <c r="V16" s="145"/>
      <c r="W16" s="145"/>
      <c r="X16" s="145"/>
      <c r="Y16" s="145"/>
      <c r="Z16" s="145"/>
      <c r="AA16" s="145"/>
      <c r="AB16" s="149">
        <f t="shared" si="0"/>
        <v>0</v>
      </c>
      <c r="AC16" s="144">
        <f t="shared" si="1"/>
        <v>0</v>
      </c>
      <c r="AD16" s="152" t="str">
        <f t="shared" si="2"/>
        <v xml:space="preserve"> </v>
      </c>
    </row>
    <row r="17" spans="1:30" ht="18">
      <c r="A17" s="100"/>
      <c r="B17" s="142"/>
      <c r="C17" s="151"/>
      <c r="D17" s="150"/>
      <c r="E17" s="99"/>
      <c r="F17" s="145"/>
      <c r="G17" s="145"/>
      <c r="H17" s="145"/>
      <c r="I17" s="145"/>
      <c r="J17" s="145"/>
      <c r="K17" s="145"/>
      <c r="L17" s="145"/>
      <c r="M17" s="145"/>
      <c r="N17" s="145"/>
      <c r="O17" s="145"/>
      <c r="P17" s="145"/>
      <c r="Q17" s="145"/>
      <c r="R17" s="145"/>
      <c r="S17" s="145"/>
      <c r="T17" s="145"/>
      <c r="U17" s="145"/>
      <c r="V17" s="145"/>
      <c r="W17" s="145"/>
      <c r="X17" s="145"/>
      <c r="Y17" s="145"/>
      <c r="Z17" s="145"/>
      <c r="AA17" s="145"/>
      <c r="AB17" s="149">
        <f t="shared" si="0"/>
        <v>0</v>
      </c>
      <c r="AC17" s="144">
        <f t="shared" si="1"/>
        <v>0</v>
      </c>
      <c r="AD17" s="152" t="str">
        <f t="shared" si="2"/>
        <v xml:space="preserve"> </v>
      </c>
    </row>
    <row r="18" spans="1:30" ht="18">
      <c r="A18" s="100"/>
      <c r="B18" s="142"/>
      <c r="C18" s="151"/>
      <c r="D18" s="150"/>
      <c r="E18" s="99"/>
      <c r="F18" s="145"/>
      <c r="G18" s="145"/>
      <c r="H18" s="145"/>
      <c r="I18" s="145"/>
      <c r="J18" s="145"/>
      <c r="K18" s="145"/>
      <c r="L18" s="145"/>
      <c r="M18" s="145"/>
      <c r="N18" s="145"/>
      <c r="O18" s="145"/>
      <c r="P18" s="145"/>
      <c r="Q18" s="145"/>
      <c r="R18" s="145"/>
      <c r="S18" s="145"/>
      <c r="T18" s="145"/>
      <c r="U18" s="145"/>
      <c r="V18" s="145"/>
      <c r="W18" s="145"/>
      <c r="X18" s="145"/>
      <c r="Y18" s="145"/>
      <c r="Z18" s="145"/>
      <c r="AA18" s="145"/>
      <c r="AB18" s="149">
        <f t="shared" si="0"/>
        <v>0</v>
      </c>
      <c r="AC18" s="144">
        <f t="shared" si="1"/>
        <v>0</v>
      </c>
      <c r="AD18" s="152" t="str">
        <f t="shared" si="2"/>
        <v xml:space="preserve"> </v>
      </c>
    </row>
    <row r="19" spans="1:30" ht="18">
      <c r="A19" s="100"/>
      <c r="B19" s="142"/>
      <c r="C19" s="151"/>
      <c r="D19" s="150"/>
      <c r="E19" s="99"/>
      <c r="F19" s="145"/>
      <c r="G19" s="145"/>
      <c r="H19" s="145"/>
      <c r="I19" s="145"/>
      <c r="J19" s="145"/>
      <c r="K19" s="145"/>
      <c r="L19" s="145"/>
      <c r="M19" s="145"/>
      <c r="N19" s="145"/>
      <c r="O19" s="145"/>
      <c r="P19" s="145"/>
      <c r="Q19" s="145"/>
      <c r="R19" s="145"/>
      <c r="S19" s="145"/>
      <c r="T19" s="145"/>
      <c r="U19" s="145"/>
      <c r="V19" s="145"/>
      <c r="W19" s="145"/>
      <c r="X19" s="145"/>
      <c r="Y19" s="145"/>
      <c r="Z19" s="145"/>
      <c r="AA19" s="145"/>
      <c r="AB19" s="149">
        <f t="shared" si="0"/>
        <v>0</v>
      </c>
      <c r="AC19" s="144">
        <f t="shared" si="1"/>
        <v>0</v>
      </c>
      <c r="AD19" s="152" t="str">
        <f t="shared" si="2"/>
        <v xml:space="preserve"> </v>
      </c>
    </row>
    <row r="20" spans="1:30" ht="18">
      <c r="A20" s="100"/>
      <c r="B20" s="142"/>
      <c r="C20" s="151"/>
      <c r="D20" s="150"/>
      <c r="E20" s="99"/>
      <c r="F20" s="145"/>
      <c r="G20" s="145"/>
      <c r="H20" s="145"/>
      <c r="I20" s="145"/>
      <c r="J20" s="145"/>
      <c r="K20" s="145"/>
      <c r="L20" s="145"/>
      <c r="M20" s="145"/>
      <c r="N20" s="145"/>
      <c r="O20" s="145"/>
      <c r="P20" s="145"/>
      <c r="Q20" s="145"/>
      <c r="R20" s="145"/>
      <c r="S20" s="145"/>
      <c r="T20" s="145"/>
      <c r="U20" s="145"/>
      <c r="V20" s="145"/>
      <c r="W20" s="145"/>
      <c r="X20" s="145"/>
      <c r="Y20" s="145"/>
      <c r="Z20" s="145"/>
      <c r="AA20" s="145"/>
      <c r="AB20" s="149">
        <f t="shared" si="0"/>
        <v>0</v>
      </c>
      <c r="AC20" s="144">
        <f t="shared" si="1"/>
        <v>0</v>
      </c>
      <c r="AD20" s="152" t="str">
        <f t="shared" si="2"/>
        <v xml:space="preserve"> </v>
      </c>
    </row>
    <row r="21" spans="1:30" ht="18">
      <c r="A21" s="100"/>
      <c r="B21" s="142"/>
      <c r="C21" s="151"/>
      <c r="D21" s="150"/>
      <c r="E21" s="99"/>
      <c r="F21" s="145"/>
      <c r="G21" s="145"/>
      <c r="H21" s="145"/>
      <c r="I21" s="145"/>
      <c r="J21" s="145"/>
      <c r="K21" s="145"/>
      <c r="L21" s="145"/>
      <c r="M21" s="145"/>
      <c r="N21" s="145"/>
      <c r="O21" s="145"/>
      <c r="P21" s="145"/>
      <c r="Q21" s="145"/>
      <c r="R21" s="145"/>
      <c r="S21" s="145"/>
      <c r="T21" s="145"/>
      <c r="U21" s="145"/>
      <c r="V21" s="145"/>
      <c r="W21" s="145"/>
      <c r="X21" s="145"/>
      <c r="Y21" s="145"/>
      <c r="Z21" s="145"/>
      <c r="AA21" s="145"/>
      <c r="AB21" s="149">
        <f t="shared" si="0"/>
        <v>0</v>
      </c>
      <c r="AC21" s="144">
        <f t="shared" si="1"/>
        <v>0</v>
      </c>
      <c r="AD21" s="152" t="str">
        <f t="shared" si="2"/>
        <v xml:space="preserve"> </v>
      </c>
    </row>
    <row r="22" spans="1:30" ht="18">
      <c r="A22" s="100"/>
      <c r="B22" s="142"/>
      <c r="C22" s="151"/>
      <c r="D22" s="150"/>
      <c r="E22" s="99"/>
      <c r="F22" s="145"/>
      <c r="G22" s="145"/>
      <c r="H22" s="145"/>
      <c r="I22" s="145"/>
      <c r="J22" s="145"/>
      <c r="K22" s="145"/>
      <c r="L22" s="145"/>
      <c r="M22" s="145"/>
      <c r="N22" s="145"/>
      <c r="O22" s="145"/>
      <c r="P22" s="145"/>
      <c r="Q22" s="145"/>
      <c r="R22" s="145"/>
      <c r="S22" s="145"/>
      <c r="T22" s="145"/>
      <c r="U22" s="145"/>
      <c r="V22" s="145"/>
      <c r="W22" s="145"/>
      <c r="X22" s="145"/>
      <c r="Y22" s="145"/>
      <c r="Z22" s="145"/>
      <c r="AA22" s="145"/>
      <c r="AB22" s="149">
        <f t="shared" si="0"/>
        <v>0</v>
      </c>
      <c r="AC22" s="144">
        <f t="shared" si="1"/>
        <v>0</v>
      </c>
      <c r="AD22" s="152" t="str">
        <f t="shared" si="2"/>
        <v xml:space="preserve"> </v>
      </c>
    </row>
    <row r="23" spans="1:30" ht="18">
      <c r="A23" s="100"/>
      <c r="B23" s="142"/>
      <c r="C23" s="151"/>
      <c r="D23" s="150"/>
      <c r="E23" s="99"/>
      <c r="F23" s="145"/>
      <c r="G23" s="145"/>
      <c r="H23" s="145"/>
      <c r="I23" s="145"/>
      <c r="J23" s="145"/>
      <c r="K23" s="145"/>
      <c r="L23" s="145"/>
      <c r="M23" s="145"/>
      <c r="N23" s="145"/>
      <c r="O23" s="145"/>
      <c r="P23" s="145"/>
      <c r="Q23" s="145"/>
      <c r="R23" s="145"/>
      <c r="S23" s="145"/>
      <c r="T23" s="145"/>
      <c r="U23" s="145"/>
      <c r="V23" s="145"/>
      <c r="W23" s="145"/>
      <c r="X23" s="145"/>
      <c r="Y23" s="145"/>
      <c r="Z23" s="145"/>
      <c r="AA23" s="145"/>
      <c r="AB23" s="149">
        <f t="shared" si="0"/>
        <v>0</v>
      </c>
      <c r="AC23" s="144">
        <f t="shared" si="1"/>
        <v>0</v>
      </c>
      <c r="AD23" s="152" t="str">
        <f t="shared" si="2"/>
        <v xml:space="preserve"> </v>
      </c>
    </row>
    <row r="24" spans="1:30" ht="18">
      <c r="A24" s="100"/>
      <c r="B24" s="142"/>
      <c r="C24" s="151"/>
      <c r="D24" s="150"/>
      <c r="E24" s="99"/>
      <c r="F24" s="145"/>
      <c r="G24" s="145"/>
      <c r="H24" s="145"/>
      <c r="I24" s="145"/>
      <c r="J24" s="145"/>
      <c r="K24" s="145"/>
      <c r="L24" s="145"/>
      <c r="M24" s="145"/>
      <c r="N24" s="145"/>
      <c r="O24" s="145"/>
      <c r="P24" s="145"/>
      <c r="Q24" s="145"/>
      <c r="R24" s="145"/>
      <c r="S24" s="145"/>
      <c r="T24" s="145"/>
      <c r="U24" s="145"/>
      <c r="V24" s="145"/>
      <c r="W24" s="145"/>
      <c r="X24" s="145"/>
      <c r="Y24" s="145"/>
      <c r="Z24" s="145"/>
      <c r="AA24" s="145"/>
      <c r="AB24" s="149">
        <f t="shared" si="0"/>
        <v>0</v>
      </c>
      <c r="AC24" s="144">
        <f t="shared" si="1"/>
        <v>0</v>
      </c>
      <c r="AD24" s="152" t="str">
        <f t="shared" si="2"/>
        <v xml:space="preserve"> </v>
      </c>
    </row>
    <row r="25" spans="1:30" ht="18">
      <c r="A25" s="100"/>
      <c r="B25" s="142"/>
      <c r="C25" s="151"/>
      <c r="D25" s="150"/>
      <c r="E25" s="99"/>
      <c r="F25" s="145"/>
      <c r="G25" s="145"/>
      <c r="H25" s="145"/>
      <c r="I25" s="145"/>
      <c r="J25" s="145"/>
      <c r="K25" s="145"/>
      <c r="L25" s="145"/>
      <c r="M25" s="145"/>
      <c r="N25" s="145"/>
      <c r="O25" s="145"/>
      <c r="P25" s="145"/>
      <c r="Q25" s="145"/>
      <c r="R25" s="145"/>
      <c r="S25" s="145"/>
      <c r="T25" s="145"/>
      <c r="U25" s="145"/>
      <c r="V25" s="145"/>
      <c r="W25" s="145"/>
      <c r="X25" s="145"/>
      <c r="Y25" s="145"/>
      <c r="Z25" s="145"/>
      <c r="AA25" s="145"/>
      <c r="AB25" s="149">
        <f t="shared" si="0"/>
        <v>0</v>
      </c>
      <c r="AC25" s="144">
        <f t="shared" si="1"/>
        <v>0</v>
      </c>
      <c r="AD25" s="152" t="str">
        <f t="shared" si="2"/>
        <v xml:space="preserve"> </v>
      </c>
    </row>
    <row r="26" spans="1:30" ht="18">
      <c r="A26" s="100"/>
      <c r="B26" s="142"/>
      <c r="C26" s="151"/>
      <c r="D26" s="150"/>
      <c r="E26" s="99"/>
      <c r="F26" s="145"/>
      <c r="G26" s="145"/>
      <c r="H26" s="145"/>
      <c r="I26" s="145"/>
      <c r="J26" s="145"/>
      <c r="K26" s="145"/>
      <c r="L26" s="145"/>
      <c r="M26" s="145"/>
      <c r="N26" s="145"/>
      <c r="O26" s="145"/>
      <c r="P26" s="145"/>
      <c r="Q26" s="145"/>
      <c r="R26" s="145"/>
      <c r="S26" s="145"/>
      <c r="T26" s="145"/>
      <c r="U26" s="145"/>
      <c r="V26" s="145"/>
      <c r="W26" s="145"/>
      <c r="X26" s="145"/>
      <c r="Y26" s="145"/>
      <c r="Z26" s="145"/>
      <c r="AA26" s="145"/>
      <c r="AB26" s="149">
        <f t="shared" si="0"/>
        <v>0</v>
      </c>
      <c r="AC26" s="144">
        <f t="shared" si="1"/>
        <v>0</v>
      </c>
      <c r="AD26" s="152" t="str">
        <f t="shared" si="2"/>
        <v xml:space="preserve"> </v>
      </c>
    </row>
    <row r="27" spans="1:30" ht="18">
      <c r="A27" s="100"/>
      <c r="B27" s="142"/>
      <c r="C27" s="151"/>
      <c r="D27" s="150"/>
      <c r="E27" s="99"/>
      <c r="F27" s="145"/>
      <c r="G27" s="145"/>
      <c r="H27" s="145"/>
      <c r="I27" s="145"/>
      <c r="J27" s="145"/>
      <c r="K27" s="145"/>
      <c r="L27" s="145"/>
      <c r="M27" s="145"/>
      <c r="N27" s="145"/>
      <c r="O27" s="145"/>
      <c r="P27" s="145"/>
      <c r="Q27" s="145"/>
      <c r="R27" s="145"/>
      <c r="S27" s="145"/>
      <c r="T27" s="145"/>
      <c r="U27" s="145"/>
      <c r="V27" s="145"/>
      <c r="W27" s="145"/>
      <c r="X27" s="145"/>
      <c r="Y27" s="145"/>
      <c r="Z27" s="145"/>
      <c r="AA27" s="145"/>
      <c r="AB27" s="149">
        <f t="shared" si="0"/>
        <v>0</v>
      </c>
      <c r="AC27" s="144">
        <f t="shared" si="1"/>
        <v>0</v>
      </c>
      <c r="AD27" s="152" t="str">
        <f t="shared" si="2"/>
        <v xml:space="preserve"> </v>
      </c>
    </row>
    <row r="28" spans="1:30" ht="18">
      <c r="A28" s="100"/>
      <c r="B28" s="142"/>
      <c r="C28" s="151"/>
      <c r="D28" s="150"/>
      <c r="E28" s="99"/>
      <c r="F28" s="145"/>
      <c r="G28" s="145"/>
      <c r="H28" s="145"/>
      <c r="I28" s="145"/>
      <c r="J28" s="145"/>
      <c r="K28" s="145"/>
      <c r="L28" s="145"/>
      <c r="M28" s="145"/>
      <c r="N28" s="145"/>
      <c r="O28" s="145"/>
      <c r="P28" s="145"/>
      <c r="Q28" s="145"/>
      <c r="R28" s="145"/>
      <c r="S28" s="145"/>
      <c r="T28" s="145"/>
      <c r="U28" s="145"/>
      <c r="V28" s="145"/>
      <c r="W28" s="145"/>
      <c r="X28" s="145"/>
      <c r="Y28" s="145"/>
      <c r="Z28" s="145"/>
      <c r="AA28" s="145"/>
      <c r="AB28" s="149">
        <f t="shared" si="0"/>
        <v>0</v>
      </c>
      <c r="AC28" s="144">
        <f t="shared" si="1"/>
        <v>0</v>
      </c>
      <c r="AD28" s="152" t="str">
        <f t="shared" si="2"/>
        <v xml:space="preserve"> </v>
      </c>
    </row>
    <row r="29" spans="1:30" ht="18">
      <c r="A29" s="100"/>
      <c r="B29" s="142"/>
      <c r="C29" s="151"/>
      <c r="D29" s="150"/>
      <c r="E29" s="99"/>
      <c r="F29" s="145"/>
      <c r="G29" s="145"/>
      <c r="H29" s="145"/>
      <c r="I29" s="145"/>
      <c r="J29" s="145"/>
      <c r="K29" s="145"/>
      <c r="L29" s="145"/>
      <c r="M29" s="145"/>
      <c r="N29" s="145"/>
      <c r="O29" s="145"/>
      <c r="P29" s="145"/>
      <c r="Q29" s="145"/>
      <c r="R29" s="145"/>
      <c r="S29" s="145"/>
      <c r="T29" s="145"/>
      <c r="U29" s="145"/>
      <c r="V29" s="145"/>
      <c r="W29" s="145"/>
      <c r="X29" s="145"/>
      <c r="Y29" s="145"/>
      <c r="Z29" s="145"/>
      <c r="AA29" s="145"/>
      <c r="AB29" s="149">
        <f t="shared" si="0"/>
        <v>0</v>
      </c>
      <c r="AC29" s="144">
        <f t="shared" si="1"/>
        <v>0</v>
      </c>
      <c r="AD29" s="152" t="str">
        <f t="shared" si="2"/>
        <v xml:space="preserve"> </v>
      </c>
    </row>
    <row r="30" spans="1:30" ht="18">
      <c r="A30" s="100"/>
      <c r="B30" s="142"/>
      <c r="C30" s="151"/>
      <c r="D30" s="150"/>
      <c r="E30" s="99"/>
      <c r="F30" s="145"/>
      <c r="G30" s="145"/>
      <c r="H30" s="145"/>
      <c r="I30" s="145"/>
      <c r="J30" s="145"/>
      <c r="K30" s="145"/>
      <c r="L30" s="145"/>
      <c r="M30" s="145"/>
      <c r="N30" s="145"/>
      <c r="O30" s="145"/>
      <c r="P30" s="145"/>
      <c r="Q30" s="145"/>
      <c r="R30" s="145"/>
      <c r="S30" s="145"/>
      <c r="T30" s="145"/>
      <c r="U30" s="145"/>
      <c r="V30" s="145"/>
      <c r="W30" s="145"/>
      <c r="X30" s="145"/>
      <c r="Y30" s="145"/>
      <c r="Z30" s="145"/>
      <c r="AA30" s="145"/>
      <c r="AB30" s="149">
        <f t="shared" si="0"/>
        <v>0</v>
      </c>
      <c r="AC30" s="144">
        <f t="shared" si="1"/>
        <v>0</v>
      </c>
      <c r="AD30" s="152" t="str">
        <f t="shared" si="2"/>
        <v xml:space="preserve"> </v>
      </c>
    </row>
    <row r="31" spans="1:30" ht="18">
      <c r="A31" s="100"/>
      <c r="B31" s="142"/>
      <c r="C31" s="151"/>
      <c r="D31" s="150"/>
      <c r="E31" s="99"/>
      <c r="F31" s="145"/>
      <c r="G31" s="145"/>
      <c r="H31" s="145"/>
      <c r="I31" s="145"/>
      <c r="J31" s="145"/>
      <c r="K31" s="145"/>
      <c r="L31" s="145"/>
      <c r="M31" s="145"/>
      <c r="N31" s="145"/>
      <c r="O31" s="145"/>
      <c r="P31" s="145"/>
      <c r="Q31" s="145"/>
      <c r="R31" s="145"/>
      <c r="S31" s="145"/>
      <c r="T31" s="145"/>
      <c r="U31" s="145"/>
      <c r="V31" s="145"/>
      <c r="W31" s="145"/>
      <c r="X31" s="145"/>
      <c r="Y31" s="145"/>
      <c r="Z31" s="145"/>
      <c r="AA31" s="145"/>
      <c r="AB31" s="149">
        <f t="shared" si="0"/>
        <v>0</v>
      </c>
      <c r="AC31" s="144">
        <f t="shared" si="1"/>
        <v>0</v>
      </c>
      <c r="AD31" s="152" t="str">
        <f t="shared" si="2"/>
        <v xml:space="preserve"> </v>
      </c>
    </row>
    <row r="32" spans="1:30" ht="18">
      <c r="A32" s="100"/>
      <c r="B32" s="142"/>
      <c r="C32" s="151"/>
      <c r="D32" s="150"/>
      <c r="E32" s="99"/>
      <c r="F32" s="145"/>
      <c r="G32" s="145"/>
      <c r="H32" s="145"/>
      <c r="I32" s="145"/>
      <c r="J32" s="145"/>
      <c r="K32" s="145"/>
      <c r="L32" s="145"/>
      <c r="M32" s="145"/>
      <c r="N32" s="145"/>
      <c r="O32" s="145"/>
      <c r="P32" s="145"/>
      <c r="Q32" s="145"/>
      <c r="R32" s="145"/>
      <c r="S32" s="145"/>
      <c r="T32" s="145"/>
      <c r="U32" s="145"/>
      <c r="V32" s="145"/>
      <c r="W32" s="145"/>
      <c r="X32" s="145"/>
      <c r="Y32" s="145"/>
      <c r="Z32" s="145"/>
      <c r="AA32" s="145"/>
      <c r="AB32" s="149">
        <f t="shared" si="0"/>
        <v>0</v>
      </c>
      <c r="AC32" s="144">
        <f t="shared" si="1"/>
        <v>0</v>
      </c>
      <c r="AD32" s="152" t="str">
        <f t="shared" si="2"/>
        <v xml:space="preserve"> </v>
      </c>
    </row>
    <row r="33" spans="1:30" ht="18">
      <c r="A33" s="100"/>
      <c r="B33" s="142"/>
      <c r="C33" s="151"/>
      <c r="D33" s="150"/>
      <c r="E33" s="99"/>
      <c r="F33" s="145"/>
      <c r="G33" s="145"/>
      <c r="H33" s="145"/>
      <c r="I33" s="145"/>
      <c r="J33" s="145"/>
      <c r="K33" s="145"/>
      <c r="L33" s="145"/>
      <c r="M33" s="145"/>
      <c r="N33" s="145"/>
      <c r="O33" s="145"/>
      <c r="P33" s="145"/>
      <c r="Q33" s="145"/>
      <c r="R33" s="145"/>
      <c r="S33" s="145"/>
      <c r="T33" s="145"/>
      <c r="U33" s="145"/>
      <c r="V33" s="145"/>
      <c r="W33" s="145"/>
      <c r="X33" s="145"/>
      <c r="Y33" s="145"/>
      <c r="Z33" s="145"/>
      <c r="AA33" s="145"/>
      <c r="AB33" s="149">
        <f t="shared" si="0"/>
        <v>0</v>
      </c>
      <c r="AC33" s="144">
        <f t="shared" si="1"/>
        <v>0</v>
      </c>
      <c r="AD33" s="152" t="str">
        <f t="shared" si="2"/>
        <v xml:space="preserve"> </v>
      </c>
    </row>
    <row r="34" spans="1:30" ht="18">
      <c r="A34" s="100"/>
      <c r="B34" s="142"/>
      <c r="C34" s="151"/>
      <c r="D34" s="150"/>
      <c r="E34" s="99"/>
      <c r="F34" s="145"/>
      <c r="G34" s="145"/>
      <c r="H34" s="145"/>
      <c r="I34" s="145"/>
      <c r="J34" s="145"/>
      <c r="K34" s="145"/>
      <c r="L34" s="145"/>
      <c r="M34" s="145"/>
      <c r="N34" s="145"/>
      <c r="O34" s="145"/>
      <c r="P34" s="145"/>
      <c r="Q34" s="145"/>
      <c r="R34" s="145"/>
      <c r="S34" s="145"/>
      <c r="T34" s="145"/>
      <c r="U34" s="145"/>
      <c r="V34" s="145"/>
      <c r="W34" s="145"/>
      <c r="X34" s="145"/>
      <c r="Y34" s="145"/>
      <c r="Z34" s="145"/>
      <c r="AA34" s="145"/>
      <c r="AB34" s="149">
        <f t="shared" si="0"/>
        <v>0</v>
      </c>
      <c r="AC34" s="144">
        <f t="shared" si="1"/>
        <v>0</v>
      </c>
      <c r="AD34" s="152" t="str">
        <f t="shared" si="2"/>
        <v xml:space="preserve"> </v>
      </c>
    </row>
    <row r="35" spans="1:30" ht="18">
      <c r="A35" s="100"/>
      <c r="B35" s="142"/>
      <c r="C35" s="151"/>
      <c r="D35" s="150"/>
      <c r="E35" s="99"/>
      <c r="F35" s="145"/>
      <c r="G35" s="145"/>
      <c r="H35" s="145"/>
      <c r="I35" s="145"/>
      <c r="J35" s="145"/>
      <c r="K35" s="145"/>
      <c r="L35" s="145"/>
      <c r="M35" s="145"/>
      <c r="N35" s="145"/>
      <c r="O35" s="145"/>
      <c r="P35" s="145"/>
      <c r="Q35" s="145"/>
      <c r="R35" s="145"/>
      <c r="S35" s="145"/>
      <c r="T35" s="145"/>
      <c r="U35" s="145"/>
      <c r="V35" s="145"/>
      <c r="W35" s="145"/>
      <c r="X35" s="145"/>
      <c r="Y35" s="145"/>
      <c r="Z35" s="145"/>
      <c r="AA35" s="145"/>
      <c r="AB35" s="149">
        <f t="shared" si="0"/>
        <v>0</v>
      </c>
      <c r="AC35" s="144">
        <f t="shared" si="1"/>
        <v>0</v>
      </c>
      <c r="AD35" s="152" t="str">
        <f t="shared" si="2"/>
        <v xml:space="preserve"> </v>
      </c>
    </row>
    <row r="36" spans="1:30" ht="18">
      <c r="A36" s="100"/>
      <c r="B36" s="142"/>
      <c r="C36" s="151"/>
      <c r="D36" s="150"/>
      <c r="E36" s="99"/>
      <c r="F36" s="145"/>
      <c r="G36" s="145"/>
      <c r="H36" s="145"/>
      <c r="I36" s="145"/>
      <c r="J36" s="145"/>
      <c r="K36" s="145"/>
      <c r="L36" s="145"/>
      <c r="M36" s="145"/>
      <c r="N36" s="145"/>
      <c r="O36" s="145"/>
      <c r="P36" s="145"/>
      <c r="Q36" s="145"/>
      <c r="R36" s="145"/>
      <c r="S36" s="145"/>
      <c r="T36" s="145"/>
      <c r="U36" s="145"/>
      <c r="V36" s="145"/>
      <c r="W36" s="145"/>
      <c r="X36" s="145"/>
      <c r="Y36" s="145"/>
      <c r="Z36" s="145"/>
      <c r="AA36" s="145"/>
      <c r="AB36" s="149">
        <f t="shared" si="0"/>
        <v>0</v>
      </c>
      <c r="AC36" s="144">
        <f t="shared" si="1"/>
        <v>0</v>
      </c>
      <c r="AD36" s="152" t="str">
        <f t="shared" si="2"/>
        <v xml:space="preserve"> </v>
      </c>
    </row>
    <row r="37" spans="1:30" ht="18">
      <c r="A37" s="100"/>
      <c r="B37" s="142"/>
      <c r="C37" s="151"/>
      <c r="D37" s="150"/>
      <c r="E37" s="99"/>
      <c r="F37" s="145"/>
      <c r="G37" s="145"/>
      <c r="H37" s="145"/>
      <c r="I37" s="145"/>
      <c r="J37" s="145"/>
      <c r="K37" s="145"/>
      <c r="L37" s="145"/>
      <c r="M37" s="145"/>
      <c r="N37" s="145"/>
      <c r="O37" s="145"/>
      <c r="P37" s="145"/>
      <c r="Q37" s="145"/>
      <c r="R37" s="145"/>
      <c r="S37" s="145"/>
      <c r="T37" s="145"/>
      <c r="U37" s="145"/>
      <c r="V37" s="145"/>
      <c r="W37" s="145"/>
      <c r="X37" s="145"/>
      <c r="Y37" s="145"/>
      <c r="Z37" s="145"/>
      <c r="AA37" s="145"/>
      <c r="AB37" s="149">
        <f t="shared" si="0"/>
        <v>0</v>
      </c>
      <c r="AC37" s="144">
        <f t="shared" si="1"/>
        <v>0</v>
      </c>
      <c r="AD37" s="143" t="str">
        <f t="shared" ref="AD37:AD54" si="3">IFERROR(AB37/(SUM(AB37:AC37))," ")</f>
        <v xml:space="preserve"> </v>
      </c>
    </row>
    <row r="38" spans="1:30" ht="18">
      <c r="A38" s="100"/>
      <c r="B38" s="142"/>
      <c r="C38" s="151"/>
      <c r="D38" s="150"/>
      <c r="E38" s="99"/>
      <c r="F38" s="145"/>
      <c r="G38" s="145"/>
      <c r="H38" s="145"/>
      <c r="I38" s="145"/>
      <c r="J38" s="145"/>
      <c r="K38" s="145"/>
      <c r="L38" s="145"/>
      <c r="M38" s="145"/>
      <c r="N38" s="145"/>
      <c r="O38" s="145"/>
      <c r="P38" s="145"/>
      <c r="Q38" s="145"/>
      <c r="R38" s="145"/>
      <c r="S38" s="145"/>
      <c r="T38" s="145"/>
      <c r="U38" s="145"/>
      <c r="V38" s="145"/>
      <c r="W38" s="145"/>
      <c r="X38" s="145"/>
      <c r="Y38" s="145"/>
      <c r="Z38" s="145"/>
      <c r="AA38" s="145"/>
      <c r="AB38" s="149">
        <f t="shared" si="0"/>
        <v>0</v>
      </c>
      <c r="AC38" s="144">
        <f t="shared" si="1"/>
        <v>0</v>
      </c>
      <c r="AD38" s="143" t="str">
        <f t="shared" si="3"/>
        <v xml:space="preserve"> </v>
      </c>
    </row>
    <row r="39" spans="1:30" ht="18">
      <c r="A39" s="100"/>
      <c r="B39" s="142"/>
      <c r="C39" s="151"/>
      <c r="D39" s="150"/>
      <c r="E39" s="99"/>
      <c r="F39" s="145"/>
      <c r="G39" s="145"/>
      <c r="H39" s="145"/>
      <c r="I39" s="145"/>
      <c r="J39" s="145"/>
      <c r="K39" s="145"/>
      <c r="L39" s="145"/>
      <c r="M39" s="145"/>
      <c r="N39" s="145"/>
      <c r="O39" s="145"/>
      <c r="P39" s="145"/>
      <c r="Q39" s="145"/>
      <c r="R39" s="145"/>
      <c r="S39" s="145"/>
      <c r="T39" s="145"/>
      <c r="U39" s="145"/>
      <c r="V39" s="145"/>
      <c r="W39" s="145"/>
      <c r="X39" s="145"/>
      <c r="Y39" s="145"/>
      <c r="Z39" s="145"/>
      <c r="AA39" s="145"/>
      <c r="AB39" s="149">
        <f t="shared" si="0"/>
        <v>0</v>
      </c>
      <c r="AC39" s="144">
        <f t="shared" si="1"/>
        <v>0</v>
      </c>
      <c r="AD39" s="143" t="str">
        <f t="shared" si="3"/>
        <v xml:space="preserve"> </v>
      </c>
    </row>
    <row r="40" spans="1:30" ht="18">
      <c r="A40" s="100"/>
      <c r="B40" s="142"/>
      <c r="C40" s="151"/>
      <c r="D40" s="150"/>
      <c r="E40" s="99"/>
      <c r="F40" s="145"/>
      <c r="G40" s="145"/>
      <c r="H40" s="145"/>
      <c r="I40" s="145"/>
      <c r="J40" s="145"/>
      <c r="K40" s="145"/>
      <c r="L40" s="145"/>
      <c r="M40" s="145"/>
      <c r="N40" s="145"/>
      <c r="O40" s="145"/>
      <c r="P40" s="145"/>
      <c r="Q40" s="145"/>
      <c r="R40" s="145"/>
      <c r="S40" s="145"/>
      <c r="T40" s="145"/>
      <c r="U40" s="145"/>
      <c r="V40" s="145"/>
      <c r="W40" s="145"/>
      <c r="X40" s="145"/>
      <c r="Y40" s="145"/>
      <c r="Z40" s="145"/>
      <c r="AA40" s="145"/>
      <c r="AB40" s="149">
        <f t="shared" si="0"/>
        <v>0</v>
      </c>
      <c r="AC40" s="144">
        <f t="shared" si="1"/>
        <v>0</v>
      </c>
      <c r="AD40" s="143" t="str">
        <f t="shared" si="3"/>
        <v xml:space="preserve"> </v>
      </c>
    </row>
    <row r="41" spans="1:30" ht="18">
      <c r="A41" s="100"/>
      <c r="B41" s="142"/>
      <c r="C41" s="151"/>
      <c r="D41" s="150"/>
      <c r="E41" s="99"/>
      <c r="F41" s="145"/>
      <c r="G41" s="145"/>
      <c r="H41" s="145"/>
      <c r="I41" s="145"/>
      <c r="J41" s="145"/>
      <c r="K41" s="145"/>
      <c r="L41" s="145"/>
      <c r="M41" s="145"/>
      <c r="N41" s="145"/>
      <c r="O41" s="145"/>
      <c r="P41" s="145"/>
      <c r="Q41" s="145"/>
      <c r="R41" s="145"/>
      <c r="S41" s="145"/>
      <c r="T41" s="145"/>
      <c r="U41" s="145"/>
      <c r="V41" s="145"/>
      <c r="W41" s="145"/>
      <c r="X41" s="145"/>
      <c r="Y41" s="145"/>
      <c r="Z41" s="145"/>
      <c r="AA41" s="145"/>
      <c r="AB41" s="149">
        <f t="shared" si="0"/>
        <v>0</v>
      </c>
      <c r="AC41" s="144">
        <f t="shared" si="1"/>
        <v>0</v>
      </c>
      <c r="AD41" s="143" t="str">
        <f t="shared" si="3"/>
        <v xml:space="preserve"> </v>
      </c>
    </row>
    <row r="42" spans="1:30" ht="18">
      <c r="A42" s="100"/>
      <c r="B42" s="142"/>
      <c r="C42" s="151"/>
      <c r="D42" s="150"/>
      <c r="E42" s="99"/>
      <c r="F42" s="145"/>
      <c r="G42" s="145"/>
      <c r="H42" s="145"/>
      <c r="I42" s="145"/>
      <c r="J42" s="145"/>
      <c r="K42" s="145"/>
      <c r="L42" s="145"/>
      <c r="M42" s="145"/>
      <c r="N42" s="145"/>
      <c r="O42" s="145"/>
      <c r="P42" s="145"/>
      <c r="Q42" s="145"/>
      <c r="R42" s="145"/>
      <c r="S42" s="145"/>
      <c r="T42" s="145"/>
      <c r="U42" s="145"/>
      <c r="V42" s="145"/>
      <c r="W42" s="145"/>
      <c r="X42" s="145"/>
      <c r="Y42" s="145"/>
      <c r="Z42" s="145"/>
      <c r="AA42" s="145"/>
      <c r="AB42" s="149">
        <f t="shared" si="0"/>
        <v>0</v>
      </c>
      <c r="AC42" s="144">
        <f t="shared" si="1"/>
        <v>0</v>
      </c>
      <c r="AD42" s="143" t="str">
        <f t="shared" si="3"/>
        <v xml:space="preserve"> </v>
      </c>
    </row>
    <row r="43" spans="1:30" ht="18">
      <c r="A43" s="100"/>
      <c r="B43" s="142"/>
      <c r="C43" s="151"/>
      <c r="D43" s="150"/>
      <c r="E43" s="99"/>
      <c r="F43" s="145"/>
      <c r="G43" s="145"/>
      <c r="H43" s="145"/>
      <c r="I43" s="145"/>
      <c r="J43" s="145"/>
      <c r="K43" s="145"/>
      <c r="L43" s="145"/>
      <c r="M43" s="145"/>
      <c r="N43" s="145"/>
      <c r="O43" s="145"/>
      <c r="P43" s="145"/>
      <c r="Q43" s="145"/>
      <c r="R43" s="145"/>
      <c r="S43" s="145"/>
      <c r="T43" s="145"/>
      <c r="U43" s="145"/>
      <c r="V43" s="145"/>
      <c r="W43" s="145"/>
      <c r="X43" s="145"/>
      <c r="Y43" s="145"/>
      <c r="Z43" s="145"/>
      <c r="AA43" s="145"/>
      <c r="AB43" s="149">
        <f t="shared" si="0"/>
        <v>0</v>
      </c>
      <c r="AC43" s="144">
        <f t="shared" si="1"/>
        <v>0</v>
      </c>
      <c r="AD43" s="143" t="str">
        <f t="shared" si="3"/>
        <v xml:space="preserve"> </v>
      </c>
    </row>
    <row r="44" spans="1:30" ht="18">
      <c r="A44" s="100"/>
      <c r="B44" s="142"/>
      <c r="C44" s="151"/>
      <c r="D44" s="150"/>
      <c r="E44" s="99"/>
      <c r="F44" s="145"/>
      <c r="G44" s="145"/>
      <c r="H44" s="145"/>
      <c r="I44" s="145"/>
      <c r="J44" s="145"/>
      <c r="K44" s="145"/>
      <c r="L44" s="145"/>
      <c r="M44" s="145"/>
      <c r="N44" s="145"/>
      <c r="O44" s="145"/>
      <c r="P44" s="145"/>
      <c r="Q44" s="145"/>
      <c r="R44" s="145"/>
      <c r="S44" s="145"/>
      <c r="T44" s="145"/>
      <c r="U44" s="145"/>
      <c r="V44" s="145"/>
      <c r="W44" s="145"/>
      <c r="X44" s="145"/>
      <c r="Y44" s="145"/>
      <c r="Z44" s="145"/>
      <c r="AA44" s="145"/>
      <c r="AB44" s="149">
        <f t="shared" si="0"/>
        <v>0</v>
      </c>
      <c r="AC44" s="144">
        <f t="shared" si="1"/>
        <v>0</v>
      </c>
      <c r="AD44" s="143" t="str">
        <f t="shared" si="3"/>
        <v xml:space="preserve"> </v>
      </c>
    </row>
    <row r="45" spans="1:30" ht="18">
      <c r="A45" s="100"/>
      <c r="B45" s="142"/>
      <c r="C45" s="151"/>
      <c r="D45" s="150"/>
      <c r="E45" s="99"/>
      <c r="F45" s="145"/>
      <c r="G45" s="145"/>
      <c r="H45" s="145"/>
      <c r="I45" s="145"/>
      <c r="J45" s="145"/>
      <c r="K45" s="145"/>
      <c r="L45" s="145"/>
      <c r="M45" s="145"/>
      <c r="N45" s="145"/>
      <c r="O45" s="145"/>
      <c r="P45" s="145"/>
      <c r="Q45" s="145"/>
      <c r="R45" s="145"/>
      <c r="S45" s="145"/>
      <c r="T45" s="145"/>
      <c r="U45" s="145"/>
      <c r="V45" s="145"/>
      <c r="W45" s="145"/>
      <c r="X45" s="145"/>
      <c r="Y45" s="145"/>
      <c r="Z45" s="145"/>
      <c r="AA45" s="145"/>
      <c r="AB45" s="149">
        <f t="shared" si="0"/>
        <v>0</v>
      </c>
      <c r="AC45" s="144">
        <f t="shared" si="1"/>
        <v>0</v>
      </c>
      <c r="AD45" s="143" t="str">
        <f t="shared" si="3"/>
        <v xml:space="preserve"> </v>
      </c>
    </row>
    <row r="46" spans="1:30" ht="18">
      <c r="A46" s="100"/>
      <c r="B46" s="142"/>
      <c r="C46" s="151"/>
      <c r="D46" s="150"/>
      <c r="E46" s="99"/>
      <c r="F46" s="145"/>
      <c r="G46" s="145"/>
      <c r="H46" s="145"/>
      <c r="I46" s="145"/>
      <c r="J46" s="145"/>
      <c r="K46" s="145"/>
      <c r="L46" s="145"/>
      <c r="M46" s="145"/>
      <c r="N46" s="145"/>
      <c r="O46" s="145"/>
      <c r="P46" s="145"/>
      <c r="Q46" s="145"/>
      <c r="R46" s="145"/>
      <c r="S46" s="145"/>
      <c r="T46" s="145"/>
      <c r="U46" s="145"/>
      <c r="V46" s="145"/>
      <c r="W46" s="145"/>
      <c r="X46" s="145"/>
      <c r="Y46" s="145"/>
      <c r="Z46" s="145"/>
      <c r="AA46" s="145"/>
      <c r="AB46" s="149">
        <f t="shared" si="0"/>
        <v>0</v>
      </c>
      <c r="AC46" s="144">
        <f t="shared" si="1"/>
        <v>0</v>
      </c>
      <c r="AD46" s="143" t="str">
        <f t="shared" si="3"/>
        <v xml:space="preserve"> </v>
      </c>
    </row>
    <row r="47" spans="1:30" ht="18">
      <c r="A47" s="100"/>
      <c r="B47" s="142"/>
      <c r="C47" s="151"/>
      <c r="D47" s="150"/>
      <c r="E47" s="99"/>
      <c r="F47" s="145"/>
      <c r="G47" s="145"/>
      <c r="H47" s="145"/>
      <c r="I47" s="145"/>
      <c r="J47" s="145"/>
      <c r="K47" s="145"/>
      <c r="L47" s="145"/>
      <c r="M47" s="145"/>
      <c r="N47" s="145"/>
      <c r="O47" s="145"/>
      <c r="P47" s="145"/>
      <c r="Q47" s="145"/>
      <c r="R47" s="145"/>
      <c r="S47" s="145"/>
      <c r="T47" s="145"/>
      <c r="U47" s="145"/>
      <c r="V47" s="145"/>
      <c r="W47" s="145"/>
      <c r="X47" s="145"/>
      <c r="Y47" s="145"/>
      <c r="Z47" s="145"/>
      <c r="AA47" s="145"/>
      <c r="AB47" s="149">
        <f t="shared" si="0"/>
        <v>0</v>
      </c>
      <c r="AC47" s="144">
        <f t="shared" si="1"/>
        <v>0</v>
      </c>
      <c r="AD47" s="143" t="str">
        <f t="shared" si="3"/>
        <v xml:space="preserve"> </v>
      </c>
    </row>
    <row r="48" spans="1:30" ht="18">
      <c r="A48" s="100"/>
      <c r="B48" s="142"/>
      <c r="C48" s="151"/>
      <c r="D48" s="150"/>
      <c r="E48" s="99"/>
      <c r="F48" s="145"/>
      <c r="G48" s="145"/>
      <c r="H48" s="145"/>
      <c r="I48" s="145"/>
      <c r="J48" s="145"/>
      <c r="K48" s="145"/>
      <c r="L48" s="145"/>
      <c r="M48" s="145"/>
      <c r="N48" s="145"/>
      <c r="O48" s="145"/>
      <c r="P48" s="145"/>
      <c r="Q48" s="145"/>
      <c r="R48" s="145"/>
      <c r="S48" s="145"/>
      <c r="T48" s="145"/>
      <c r="U48" s="145"/>
      <c r="V48" s="145"/>
      <c r="W48" s="145"/>
      <c r="X48" s="145"/>
      <c r="Y48" s="145"/>
      <c r="Z48" s="145"/>
      <c r="AA48" s="145"/>
      <c r="AB48" s="149">
        <f t="shared" si="0"/>
        <v>0</v>
      </c>
      <c r="AC48" s="144">
        <f t="shared" si="1"/>
        <v>0</v>
      </c>
      <c r="AD48" s="143" t="str">
        <f t="shared" si="3"/>
        <v xml:space="preserve"> </v>
      </c>
    </row>
    <row r="49" spans="1:31" ht="18">
      <c r="A49" s="100"/>
      <c r="B49" s="142"/>
      <c r="C49" s="151"/>
      <c r="D49" s="150"/>
      <c r="E49" s="99"/>
      <c r="F49" s="145"/>
      <c r="G49" s="145"/>
      <c r="H49" s="145"/>
      <c r="I49" s="145"/>
      <c r="J49" s="145"/>
      <c r="K49" s="145"/>
      <c r="L49" s="145"/>
      <c r="M49" s="145"/>
      <c r="N49" s="145"/>
      <c r="O49" s="145"/>
      <c r="P49" s="145"/>
      <c r="Q49" s="145"/>
      <c r="R49" s="145"/>
      <c r="S49" s="145"/>
      <c r="T49" s="145"/>
      <c r="U49" s="145"/>
      <c r="V49" s="145"/>
      <c r="W49" s="145"/>
      <c r="X49" s="145"/>
      <c r="Y49" s="145"/>
      <c r="Z49" s="145"/>
      <c r="AA49" s="145"/>
      <c r="AB49" s="149">
        <f t="shared" si="0"/>
        <v>0</v>
      </c>
      <c r="AC49" s="144">
        <f t="shared" si="1"/>
        <v>0</v>
      </c>
      <c r="AD49" s="143" t="str">
        <f t="shared" si="3"/>
        <v xml:space="preserve"> </v>
      </c>
    </row>
    <row r="50" spans="1:31" ht="18">
      <c r="A50" s="100"/>
      <c r="B50" s="142"/>
      <c r="C50" s="151"/>
      <c r="D50" s="150"/>
      <c r="E50" s="99"/>
      <c r="F50" s="145"/>
      <c r="G50" s="145"/>
      <c r="H50" s="145"/>
      <c r="I50" s="145"/>
      <c r="J50" s="145"/>
      <c r="K50" s="145"/>
      <c r="L50" s="145"/>
      <c r="M50" s="145"/>
      <c r="N50" s="145"/>
      <c r="O50" s="145"/>
      <c r="P50" s="145"/>
      <c r="Q50" s="145"/>
      <c r="R50" s="145"/>
      <c r="S50" s="145"/>
      <c r="T50" s="145"/>
      <c r="U50" s="145"/>
      <c r="V50" s="145"/>
      <c r="W50" s="145"/>
      <c r="X50" s="145"/>
      <c r="Y50" s="145"/>
      <c r="Z50" s="145"/>
      <c r="AA50" s="145"/>
      <c r="AB50" s="149">
        <f t="shared" si="0"/>
        <v>0</v>
      </c>
      <c r="AC50" s="144">
        <f t="shared" si="1"/>
        <v>0</v>
      </c>
      <c r="AD50" s="143" t="str">
        <f t="shared" si="3"/>
        <v xml:space="preserve"> </v>
      </c>
    </row>
    <row r="51" spans="1:31" ht="18">
      <c r="A51" s="100"/>
      <c r="B51" s="142"/>
      <c r="C51" s="151"/>
      <c r="D51" s="150"/>
      <c r="E51" s="99"/>
      <c r="F51" s="145"/>
      <c r="G51" s="145"/>
      <c r="H51" s="145"/>
      <c r="I51" s="145"/>
      <c r="J51" s="145"/>
      <c r="K51" s="145"/>
      <c r="L51" s="145"/>
      <c r="M51" s="145"/>
      <c r="N51" s="145"/>
      <c r="O51" s="145"/>
      <c r="P51" s="145"/>
      <c r="Q51" s="145"/>
      <c r="R51" s="145"/>
      <c r="S51" s="145"/>
      <c r="T51" s="145"/>
      <c r="U51" s="145"/>
      <c r="V51" s="145"/>
      <c r="W51" s="145"/>
      <c r="X51" s="145"/>
      <c r="Y51" s="145"/>
      <c r="Z51" s="145"/>
      <c r="AA51" s="145"/>
      <c r="AB51" s="149">
        <f t="shared" si="0"/>
        <v>0</v>
      </c>
      <c r="AC51" s="144">
        <f t="shared" si="1"/>
        <v>0</v>
      </c>
      <c r="AD51" s="143" t="str">
        <f t="shared" si="3"/>
        <v xml:space="preserve"> </v>
      </c>
    </row>
    <row r="52" spans="1:31" ht="18">
      <c r="A52" s="100"/>
      <c r="B52" s="142"/>
      <c r="C52" s="151"/>
      <c r="D52" s="150"/>
      <c r="E52" s="99"/>
      <c r="F52" s="145"/>
      <c r="G52" s="145"/>
      <c r="H52" s="145"/>
      <c r="I52" s="145"/>
      <c r="J52" s="145"/>
      <c r="K52" s="145"/>
      <c r="L52" s="145"/>
      <c r="M52" s="145"/>
      <c r="N52" s="145"/>
      <c r="O52" s="145"/>
      <c r="P52" s="145"/>
      <c r="Q52" s="145"/>
      <c r="R52" s="145"/>
      <c r="S52" s="145"/>
      <c r="T52" s="145"/>
      <c r="U52" s="145"/>
      <c r="V52" s="145"/>
      <c r="W52" s="145"/>
      <c r="X52" s="145"/>
      <c r="Y52" s="145"/>
      <c r="Z52" s="145"/>
      <c r="AA52" s="145"/>
      <c r="AB52" s="149">
        <f t="shared" si="0"/>
        <v>0</v>
      </c>
      <c r="AC52" s="144">
        <f t="shared" si="1"/>
        <v>0</v>
      </c>
      <c r="AD52" s="143" t="str">
        <f t="shared" si="3"/>
        <v xml:space="preserve"> </v>
      </c>
    </row>
    <row r="53" spans="1:31" ht="18">
      <c r="A53" s="148"/>
      <c r="B53" s="142"/>
      <c r="C53" s="147"/>
      <c r="D53" s="146"/>
      <c r="E53" s="99"/>
      <c r="F53" s="145"/>
      <c r="G53" s="145"/>
      <c r="H53" s="145"/>
      <c r="I53" s="145"/>
      <c r="J53" s="145"/>
      <c r="K53" s="145"/>
      <c r="L53" s="145"/>
      <c r="M53" s="145"/>
      <c r="N53" s="145"/>
      <c r="O53" s="145"/>
      <c r="P53" s="145"/>
      <c r="Q53" s="145"/>
      <c r="R53" s="145"/>
      <c r="S53" s="145"/>
      <c r="T53" s="145"/>
      <c r="U53" s="145"/>
      <c r="V53" s="145"/>
      <c r="W53" s="145"/>
      <c r="X53" s="145"/>
      <c r="Y53" s="145"/>
      <c r="Z53" s="145"/>
      <c r="AA53" s="145"/>
      <c r="AB53" s="136">
        <f t="shared" si="0"/>
        <v>0</v>
      </c>
      <c r="AC53" s="144">
        <f t="shared" si="1"/>
        <v>0</v>
      </c>
      <c r="AD53" s="143" t="str">
        <f t="shared" si="3"/>
        <v xml:space="preserve"> </v>
      </c>
    </row>
    <row r="54" spans="1:31" ht="18.75" thickBot="1">
      <c r="A54" s="97"/>
      <c r="B54" s="142"/>
      <c r="C54" s="141"/>
      <c r="D54" s="140"/>
      <c r="E54" s="99"/>
      <c r="F54" s="139"/>
      <c r="G54" s="139"/>
      <c r="H54" s="139"/>
      <c r="I54" s="139"/>
      <c r="J54" s="139"/>
      <c r="K54" s="139"/>
      <c r="L54" s="139"/>
      <c r="M54" s="139"/>
      <c r="N54" s="139"/>
      <c r="O54" s="139"/>
      <c r="P54" s="139"/>
      <c r="Q54" s="139"/>
      <c r="R54" s="139"/>
      <c r="S54" s="139"/>
      <c r="T54" s="139"/>
      <c r="U54" s="139"/>
      <c r="V54" s="139"/>
      <c r="W54" s="139"/>
      <c r="X54" s="139"/>
      <c r="Y54" s="139"/>
      <c r="Z54" s="139"/>
      <c r="AA54" s="138"/>
      <c r="AB54" s="137">
        <f t="shared" si="0"/>
        <v>0</v>
      </c>
      <c r="AC54" s="136">
        <f t="shared" si="1"/>
        <v>0</v>
      </c>
      <c r="AD54" s="135" t="str">
        <f t="shared" si="3"/>
        <v xml:space="preserve"> </v>
      </c>
      <c r="AE54" s="66"/>
    </row>
    <row r="55" spans="1:31" ht="16.5" thickBot="1">
      <c r="A55" s="16"/>
      <c r="B55" s="134"/>
      <c r="C55" s="24"/>
      <c r="D55" s="16"/>
      <c r="E55" s="133" t="s">
        <v>97</v>
      </c>
      <c r="F55" s="132">
        <f t="shared" ref="F55:AA55" si="4">COUNTIF(F2:F54,"Y")</f>
        <v>0</v>
      </c>
      <c r="G55" s="132">
        <f t="shared" si="4"/>
        <v>0</v>
      </c>
      <c r="H55" s="132">
        <f t="shared" si="4"/>
        <v>0</v>
      </c>
      <c r="I55" s="132">
        <f t="shared" si="4"/>
        <v>0</v>
      </c>
      <c r="J55" s="132">
        <f t="shared" si="4"/>
        <v>0</v>
      </c>
      <c r="K55" s="132">
        <f t="shared" si="4"/>
        <v>0</v>
      </c>
      <c r="L55" s="132">
        <f t="shared" si="4"/>
        <v>0</v>
      </c>
      <c r="M55" s="132">
        <f t="shared" si="4"/>
        <v>0</v>
      </c>
      <c r="N55" s="132">
        <f t="shared" si="4"/>
        <v>0</v>
      </c>
      <c r="O55" s="132">
        <f t="shared" si="4"/>
        <v>0</v>
      </c>
      <c r="P55" s="132">
        <f t="shared" si="4"/>
        <v>0</v>
      </c>
      <c r="Q55" s="132">
        <f t="shared" si="4"/>
        <v>0</v>
      </c>
      <c r="R55" s="132">
        <f t="shared" si="4"/>
        <v>0</v>
      </c>
      <c r="S55" s="132">
        <f t="shared" si="4"/>
        <v>0</v>
      </c>
      <c r="T55" s="132">
        <f t="shared" si="4"/>
        <v>0</v>
      </c>
      <c r="U55" s="132">
        <f t="shared" si="4"/>
        <v>0</v>
      </c>
      <c r="V55" s="132">
        <f t="shared" si="4"/>
        <v>0</v>
      </c>
      <c r="W55" s="132">
        <f t="shared" si="4"/>
        <v>0</v>
      </c>
      <c r="X55" s="132">
        <f t="shared" si="4"/>
        <v>0</v>
      </c>
      <c r="Y55" s="132">
        <f t="shared" si="4"/>
        <v>0</v>
      </c>
      <c r="Z55" s="132">
        <f t="shared" si="4"/>
        <v>0</v>
      </c>
      <c r="AA55" s="132">
        <f t="shared" si="4"/>
        <v>0</v>
      </c>
      <c r="AB55" s="131">
        <f>SUM(F55:AA55)</f>
        <v>0</v>
      </c>
      <c r="AC55" s="130"/>
      <c r="AD55" s="22"/>
    </row>
    <row r="56" spans="1:31" ht="16.5" thickBot="1">
      <c r="A56" s="16"/>
      <c r="B56" s="24"/>
      <c r="C56" s="24"/>
      <c r="D56" s="16"/>
      <c r="E56" s="129" t="s">
        <v>98</v>
      </c>
      <c r="F56" s="128">
        <f t="shared" ref="F56:AA56" si="5">COUNTIF(F5:F54,"N")</f>
        <v>0</v>
      </c>
      <c r="G56" s="128">
        <f t="shared" si="5"/>
        <v>0</v>
      </c>
      <c r="H56" s="128">
        <f t="shared" si="5"/>
        <v>0</v>
      </c>
      <c r="I56" s="128">
        <f t="shared" si="5"/>
        <v>0</v>
      </c>
      <c r="J56" s="128">
        <f t="shared" si="5"/>
        <v>0</v>
      </c>
      <c r="K56" s="128">
        <f t="shared" si="5"/>
        <v>0</v>
      </c>
      <c r="L56" s="128">
        <f t="shared" si="5"/>
        <v>0</v>
      </c>
      <c r="M56" s="128">
        <f t="shared" si="5"/>
        <v>0</v>
      </c>
      <c r="N56" s="128">
        <f t="shared" si="5"/>
        <v>0</v>
      </c>
      <c r="O56" s="128">
        <f t="shared" si="5"/>
        <v>0</v>
      </c>
      <c r="P56" s="128">
        <f t="shared" si="5"/>
        <v>0</v>
      </c>
      <c r="Q56" s="128">
        <f t="shared" si="5"/>
        <v>0</v>
      </c>
      <c r="R56" s="128">
        <f t="shared" si="5"/>
        <v>0</v>
      </c>
      <c r="S56" s="128">
        <f t="shared" si="5"/>
        <v>0</v>
      </c>
      <c r="T56" s="128">
        <f t="shared" si="5"/>
        <v>0</v>
      </c>
      <c r="U56" s="128">
        <f t="shared" si="5"/>
        <v>0</v>
      </c>
      <c r="V56" s="128">
        <f t="shared" si="5"/>
        <v>0</v>
      </c>
      <c r="W56" s="128">
        <f t="shared" si="5"/>
        <v>0</v>
      </c>
      <c r="X56" s="128">
        <f t="shared" si="5"/>
        <v>0</v>
      </c>
      <c r="Y56" s="128">
        <f t="shared" si="5"/>
        <v>0</v>
      </c>
      <c r="Z56" s="128">
        <f t="shared" si="5"/>
        <v>0</v>
      </c>
      <c r="AA56" s="128">
        <f t="shared" si="5"/>
        <v>0</v>
      </c>
      <c r="AB56" s="126">
        <f>SUM(F56:AA56)</f>
        <v>0</v>
      </c>
      <c r="AC56" s="120"/>
      <c r="AD56" s="22"/>
    </row>
    <row r="57" spans="1:31" ht="39" customHeight="1" thickBot="1">
      <c r="A57" s="16"/>
      <c r="B57" s="16"/>
      <c r="C57" s="16"/>
      <c r="D57" s="16"/>
      <c r="E57" s="127" t="s">
        <v>99</v>
      </c>
      <c r="F57" s="126">
        <f t="shared" ref="F57:AA57" si="6">COUNTIF(F5:F54,"Y") + COUNTIF(F5:F54,"N")</f>
        <v>0</v>
      </c>
      <c r="G57" s="126">
        <f t="shared" si="6"/>
        <v>0</v>
      </c>
      <c r="H57" s="126">
        <f t="shared" si="6"/>
        <v>0</v>
      </c>
      <c r="I57" s="126">
        <f t="shared" si="6"/>
        <v>0</v>
      </c>
      <c r="J57" s="126">
        <f t="shared" si="6"/>
        <v>0</v>
      </c>
      <c r="K57" s="126">
        <f t="shared" si="6"/>
        <v>0</v>
      </c>
      <c r="L57" s="126">
        <f t="shared" si="6"/>
        <v>0</v>
      </c>
      <c r="M57" s="126">
        <f t="shared" si="6"/>
        <v>0</v>
      </c>
      <c r="N57" s="126">
        <f t="shared" si="6"/>
        <v>0</v>
      </c>
      <c r="O57" s="126">
        <f t="shared" si="6"/>
        <v>0</v>
      </c>
      <c r="P57" s="126">
        <f t="shared" si="6"/>
        <v>0</v>
      </c>
      <c r="Q57" s="126">
        <f t="shared" si="6"/>
        <v>0</v>
      </c>
      <c r="R57" s="126">
        <f t="shared" si="6"/>
        <v>0</v>
      </c>
      <c r="S57" s="126">
        <f t="shared" si="6"/>
        <v>0</v>
      </c>
      <c r="T57" s="126">
        <f t="shared" si="6"/>
        <v>0</v>
      </c>
      <c r="U57" s="126">
        <f t="shared" si="6"/>
        <v>0</v>
      </c>
      <c r="V57" s="126">
        <f t="shared" si="6"/>
        <v>0</v>
      </c>
      <c r="W57" s="126">
        <f t="shared" si="6"/>
        <v>0</v>
      </c>
      <c r="X57" s="126">
        <f t="shared" si="6"/>
        <v>0</v>
      </c>
      <c r="Y57" s="126">
        <f t="shared" si="6"/>
        <v>0</v>
      </c>
      <c r="Z57" s="126">
        <f t="shared" si="6"/>
        <v>0</v>
      </c>
      <c r="AA57" s="126">
        <f t="shared" si="6"/>
        <v>0</v>
      </c>
      <c r="AB57" s="126">
        <f>SUM(F57:AA57)</f>
        <v>0</v>
      </c>
      <c r="AC57" s="120"/>
      <c r="AD57" s="16"/>
    </row>
    <row r="58" spans="1:31" ht="16.5" thickBot="1">
      <c r="A58" s="16"/>
      <c r="B58" s="16"/>
      <c r="C58" s="16"/>
      <c r="D58" s="16"/>
      <c r="E58" s="125" t="s">
        <v>100</v>
      </c>
      <c r="F58" s="124" t="e">
        <f t="shared" ref="F58:AA58" si="7">+(F55)/F57</f>
        <v>#DIV/0!</v>
      </c>
      <c r="G58" s="124" t="e">
        <f t="shared" si="7"/>
        <v>#DIV/0!</v>
      </c>
      <c r="H58" s="124" t="e">
        <f t="shared" si="7"/>
        <v>#DIV/0!</v>
      </c>
      <c r="I58" s="124" t="e">
        <f t="shared" si="7"/>
        <v>#DIV/0!</v>
      </c>
      <c r="J58" s="124" t="e">
        <f t="shared" si="7"/>
        <v>#DIV/0!</v>
      </c>
      <c r="K58" s="124" t="e">
        <f t="shared" si="7"/>
        <v>#DIV/0!</v>
      </c>
      <c r="L58" s="124" t="e">
        <f t="shared" si="7"/>
        <v>#DIV/0!</v>
      </c>
      <c r="M58" s="124" t="e">
        <f t="shared" si="7"/>
        <v>#DIV/0!</v>
      </c>
      <c r="N58" s="124" t="e">
        <f t="shared" si="7"/>
        <v>#DIV/0!</v>
      </c>
      <c r="O58" s="124" t="e">
        <f t="shared" si="7"/>
        <v>#DIV/0!</v>
      </c>
      <c r="P58" s="124" t="e">
        <f t="shared" si="7"/>
        <v>#DIV/0!</v>
      </c>
      <c r="Q58" s="124" t="e">
        <f t="shared" si="7"/>
        <v>#DIV/0!</v>
      </c>
      <c r="R58" s="124" t="e">
        <f t="shared" si="7"/>
        <v>#DIV/0!</v>
      </c>
      <c r="S58" s="124" t="e">
        <f t="shared" si="7"/>
        <v>#DIV/0!</v>
      </c>
      <c r="T58" s="124" t="e">
        <f t="shared" si="7"/>
        <v>#DIV/0!</v>
      </c>
      <c r="U58" s="124" t="e">
        <f t="shared" si="7"/>
        <v>#DIV/0!</v>
      </c>
      <c r="V58" s="124" t="e">
        <f t="shared" si="7"/>
        <v>#DIV/0!</v>
      </c>
      <c r="W58" s="124" t="e">
        <f t="shared" si="7"/>
        <v>#DIV/0!</v>
      </c>
      <c r="X58" s="124" t="e">
        <f t="shared" si="7"/>
        <v>#DIV/0!</v>
      </c>
      <c r="Y58" s="124" t="e">
        <f t="shared" si="7"/>
        <v>#DIV/0!</v>
      </c>
      <c r="Z58" s="124" t="e">
        <f t="shared" si="7"/>
        <v>#DIV/0!</v>
      </c>
      <c r="AA58" s="124" t="e">
        <f t="shared" si="7"/>
        <v>#DIV/0!</v>
      </c>
      <c r="AB58" s="121"/>
      <c r="AC58" s="120"/>
      <c r="AD58" s="16"/>
    </row>
    <row r="59" spans="1:31" ht="16.5" thickBot="1">
      <c r="A59" s="16"/>
      <c r="B59" s="16"/>
      <c r="C59" s="16"/>
      <c r="D59" s="16"/>
      <c r="E59" s="123" t="s">
        <v>101</v>
      </c>
      <c r="F59" s="224">
        <f>SUM(F55:H55)</f>
        <v>0</v>
      </c>
      <c r="G59" s="225"/>
      <c r="H59" s="226"/>
      <c r="I59" s="224">
        <f>SUM(I55:K55)</f>
        <v>0</v>
      </c>
      <c r="J59" s="225"/>
      <c r="K59" s="226"/>
      <c r="L59" s="224">
        <f>SUM(L55:O55)</f>
        <v>0</v>
      </c>
      <c r="M59" s="225"/>
      <c r="N59" s="225"/>
      <c r="O59" s="226"/>
      <c r="P59" s="224">
        <f>SUM(P55:V55)</f>
        <v>0</v>
      </c>
      <c r="Q59" s="225"/>
      <c r="R59" s="225"/>
      <c r="S59" s="225"/>
      <c r="T59" s="225"/>
      <c r="U59" s="225"/>
      <c r="V59" s="226"/>
      <c r="W59" s="224">
        <f>SUM(W55:AA55)</f>
        <v>0</v>
      </c>
      <c r="X59" s="225"/>
      <c r="Y59" s="225"/>
      <c r="Z59" s="225"/>
      <c r="AA59" s="226"/>
      <c r="AB59" s="121"/>
      <c r="AC59" s="120"/>
      <c r="AD59" s="16"/>
    </row>
    <row r="60" spans="1:31" ht="16.5" thickBot="1">
      <c r="A60" s="16"/>
      <c r="B60" s="16"/>
      <c r="C60" s="16"/>
      <c r="D60" s="16"/>
      <c r="E60" s="122" t="s">
        <v>102</v>
      </c>
      <c r="F60" s="224">
        <f>SUM(F57:H57)</f>
        <v>0</v>
      </c>
      <c r="G60" s="225"/>
      <c r="H60" s="226"/>
      <c r="I60" s="224">
        <f>SUM(I57:K57)</f>
        <v>0</v>
      </c>
      <c r="J60" s="225"/>
      <c r="K60" s="226"/>
      <c r="L60" s="224">
        <f>SUM(L57:O57)</f>
        <v>0</v>
      </c>
      <c r="M60" s="225"/>
      <c r="N60" s="225"/>
      <c r="O60" s="226"/>
      <c r="P60" s="224">
        <f>SUM(P57:V57)</f>
        <v>0</v>
      </c>
      <c r="Q60" s="225"/>
      <c r="R60" s="225"/>
      <c r="S60" s="225"/>
      <c r="T60" s="225"/>
      <c r="U60" s="225"/>
      <c r="V60" s="226"/>
      <c r="W60" s="224">
        <f>SUM(W57:AA57)</f>
        <v>0</v>
      </c>
      <c r="X60" s="225"/>
      <c r="Y60" s="225"/>
      <c r="Z60" s="225"/>
      <c r="AA60" s="226"/>
      <c r="AB60" s="121"/>
      <c r="AC60" s="120"/>
      <c r="AD60" s="16"/>
    </row>
    <row r="61" spans="1:31" ht="14.45" customHeight="1" thickBot="1">
      <c r="A61" s="16"/>
      <c r="B61" s="16"/>
      <c r="C61" s="16"/>
      <c r="D61" s="16"/>
      <c r="E61" s="122" t="s">
        <v>103</v>
      </c>
      <c r="F61" s="239" t="e">
        <f>F59/F60</f>
        <v>#DIV/0!</v>
      </c>
      <c r="G61" s="240"/>
      <c r="H61" s="241"/>
      <c r="I61" s="239" t="e">
        <f>I59/I60</f>
        <v>#DIV/0!</v>
      </c>
      <c r="J61" s="240"/>
      <c r="K61" s="241"/>
      <c r="L61" s="239" t="e">
        <f>L59/L60</f>
        <v>#DIV/0!</v>
      </c>
      <c r="M61" s="240"/>
      <c r="N61" s="240"/>
      <c r="O61" s="241"/>
      <c r="P61" s="239" t="e">
        <f>P59/P60</f>
        <v>#DIV/0!</v>
      </c>
      <c r="Q61" s="240"/>
      <c r="R61" s="240"/>
      <c r="S61" s="240"/>
      <c r="T61" s="240"/>
      <c r="U61" s="240"/>
      <c r="V61" s="241"/>
      <c r="W61" s="239" t="e">
        <f>W59/W60</f>
        <v>#DIV/0!</v>
      </c>
      <c r="X61" s="240"/>
      <c r="Y61" s="240"/>
      <c r="Z61" s="240"/>
      <c r="AA61" s="241"/>
      <c r="AB61" s="121"/>
      <c r="AC61" s="120"/>
      <c r="AD61" s="16"/>
    </row>
    <row r="62" spans="1:31" ht="14.4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1" ht="14.45" customHeight="1" thickBo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1" ht="14.45" customHeight="1">
      <c r="A64" s="16"/>
      <c r="B64" s="16"/>
      <c r="C64" s="16"/>
      <c r="D64" s="16"/>
      <c r="E64" s="16"/>
      <c r="F64" s="227" t="s">
        <v>104</v>
      </c>
      <c r="G64" s="228"/>
      <c r="H64" s="228"/>
      <c r="I64" s="228"/>
      <c r="J64" s="228"/>
      <c r="K64" s="228"/>
      <c r="L64" s="228"/>
      <c r="M64" s="119"/>
      <c r="N64" s="118"/>
      <c r="O64" s="118"/>
      <c r="P64" s="118"/>
      <c r="Q64" s="118"/>
      <c r="R64" s="118"/>
      <c r="S64" s="118"/>
      <c r="T64" s="118"/>
      <c r="U64" s="118"/>
      <c r="V64" s="118"/>
      <c r="W64" s="118"/>
      <c r="X64" s="118"/>
      <c r="Y64" s="118"/>
      <c r="Z64" s="118"/>
      <c r="AA64" s="118"/>
      <c r="AB64" s="118"/>
      <c r="AC64" s="118"/>
      <c r="AD64" s="117"/>
    </row>
    <row r="65" spans="1:30" ht="14.45" customHeight="1">
      <c r="A65" s="16"/>
      <c r="B65" s="16"/>
      <c r="C65" s="16"/>
      <c r="D65" s="16"/>
      <c r="E65" s="16"/>
      <c r="F65" s="229"/>
      <c r="G65" s="230"/>
      <c r="H65" s="230"/>
      <c r="I65" s="230"/>
      <c r="J65" s="230"/>
      <c r="K65" s="230"/>
      <c r="L65" s="230"/>
      <c r="M65" s="116"/>
      <c r="N65" s="115"/>
      <c r="O65" s="115"/>
      <c r="P65" s="115"/>
      <c r="Q65" s="115"/>
      <c r="R65" s="115"/>
      <c r="S65" s="115"/>
      <c r="T65" s="115"/>
      <c r="U65" s="115"/>
      <c r="V65" s="115"/>
      <c r="W65" s="115"/>
      <c r="X65" s="115"/>
      <c r="Y65" s="115"/>
      <c r="Z65" s="115"/>
      <c r="AA65" s="115"/>
      <c r="AB65" s="115"/>
      <c r="AC65" s="115"/>
      <c r="AD65" s="113"/>
    </row>
    <row r="66" spans="1:30">
      <c r="A66" s="16"/>
      <c r="B66" s="16"/>
      <c r="C66" s="16"/>
      <c r="D66" s="16"/>
      <c r="E66" s="16"/>
      <c r="F66" s="229"/>
      <c r="G66" s="230"/>
      <c r="H66" s="230"/>
      <c r="I66" s="230"/>
      <c r="J66" s="230"/>
      <c r="K66" s="230"/>
      <c r="L66" s="230"/>
      <c r="M66" s="116"/>
      <c r="N66" s="115"/>
      <c r="O66" s="115"/>
      <c r="P66" s="115"/>
      <c r="Q66" s="115"/>
      <c r="R66" s="115"/>
      <c r="S66" s="115"/>
      <c r="T66" s="115"/>
      <c r="U66" s="115"/>
      <c r="V66" s="115"/>
      <c r="W66" s="115"/>
      <c r="X66" s="115"/>
      <c r="Y66" s="115"/>
      <c r="Z66" s="115"/>
      <c r="AA66" s="115"/>
      <c r="AB66" s="233"/>
      <c r="AC66" s="233"/>
      <c r="AD66" s="234"/>
    </row>
    <row r="67" spans="1:30" ht="14.45" customHeight="1">
      <c r="A67" s="16"/>
      <c r="B67" s="16"/>
      <c r="C67" s="16"/>
      <c r="D67" s="16"/>
      <c r="E67" s="16"/>
      <c r="F67" s="229"/>
      <c r="G67" s="230"/>
      <c r="H67" s="230"/>
      <c r="I67" s="230"/>
      <c r="J67" s="230"/>
      <c r="K67" s="230"/>
      <c r="L67" s="230"/>
      <c r="M67" s="116"/>
      <c r="N67" s="115"/>
      <c r="O67" s="115"/>
      <c r="P67" s="115"/>
      <c r="Q67" s="115"/>
      <c r="R67" s="115"/>
      <c r="S67" s="115"/>
      <c r="T67" s="115"/>
      <c r="U67" s="115"/>
      <c r="V67" s="115"/>
      <c r="W67" s="115"/>
      <c r="X67" s="115"/>
      <c r="Y67" s="115"/>
      <c r="Z67" s="115"/>
      <c r="AA67" s="115"/>
      <c r="AB67" s="235"/>
      <c r="AC67" s="235"/>
      <c r="AD67" s="236"/>
    </row>
    <row r="68" spans="1:30" ht="15.75" thickBot="1">
      <c r="A68" s="16"/>
      <c r="B68" s="16"/>
      <c r="C68" s="16"/>
      <c r="D68" s="16"/>
      <c r="E68" s="16"/>
      <c r="F68" s="229"/>
      <c r="G68" s="230"/>
      <c r="H68" s="230"/>
      <c r="I68" s="230"/>
      <c r="J68" s="230"/>
      <c r="K68" s="230"/>
      <c r="L68" s="230"/>
      <c r="M68" s="116"/>
      <c r="N68" s="115"/>
      <c r="O68" s="115"/>
      <c r="P68" s="115"/>
      <c r="Q68" s="115"/>
      <c r="R68" s="115"/>
      <c r="S68" s="115"/>
      <c r="T68" s="115"/>
      <c r="U68" s="115"/>
      <c r="V68" s="115"/>
      <c r="W68" s="115"/>
      <c r="X68" s="115"/>
      <c r="Y68" s="115"/>
      <c r="Z68" s="115"/>
      <c r="AA68" s="115"/>
      <c r="AB68" s="115"/>
      <c r="AC68" s="115"/>
      <c r="AD68" s="113"/>
    </row>
    <row r="69" spans="1:30" ht="15" customHeight="1" thickBot="1">
      <c r="A69" s="16"/>
      <c r="B69" s="16"/>
      <c r="C69" s="16"/>
      <c r="D69" s="16"/>
      <c r="E69" s="16"/>
      <c r="F69" s="229"/>
      <c r="G69" s="230"/>
      <c r="H69" s="230"/>
      <c r="I69" s="230"/>
      <c r="J69" s="230"/>
      <c r="K69" s="230"/>
      <c r="L69" s="230"/>
      <c r="M69" s="116"/>
      <c r="N69" s="115"/>
      <c r="O69" s="115"/>
      <c r="P69" s="115"/>
      <c r="Q69" s="115"/>
      <c r="R69" s="115"/>
      <c r="S69" s="115"/>
      <c r="T69" s="115"/>
      <c r="U69" s="115"/>
      <c r="V69" s="115"/>
      <c r="W69" s="115"/>
      <c r="X69" s="115"/>
      <c r="Y69" s="115"/>
      <c r="Z69" s="115"/>
      <c r="AA69" s="114" t="s">
        <v>105</v>
      </c>
      <c r="AB69" s="244" t="e">
        <f>((AB55/AB57))</f>
        <v>#DIV/0!</v>
      </c>
      <c r="AC69" s="245"/>
      <c r="AD69" s="113"/>
    </row>
    <row r="70" spans="1:30" ht="16.5" thickBot="1">
      <c r="A70" s="16"/>
      <c r="B70" s="16"/>
      <c r="C70" s="16"/>
      <c r="D70" s="16"/>
      <c r="E70" s="16"/>
      <c r="F70" s="231"/>
      <c r="G70" s="232"/>
      <c r="H70" s="232"/>
      <c r="I70" s="232"/>
      <c r="J70" s="232"/>
      <c r="K70" s="232"/>
      <c r="L70" s="232"/>
      <c r="M70" s="112"/>
      <c r="N70" s="111"/>
      <c r="O70" s="111"/>
      <c r="P70" s="111"/>
      <c r="Q70" s="111"/>
      <c r="R70" s="111"/>
      <c r="S70" s="111"/>
      <c r="T70" s="111"/>
      <c r="U70" s="111"/>
      <c r="V70" s="111"/>
      <c r="W70" s="111"/>
      <c r="X70" s="111"/>
      <c r="Y70" s="111"/>
      <c r="Z70" s="111"/>
      <c r="AA70" s="173" t="s">
        <v>106</v>
      </c>
      <c r="AB70" s="242" t="e">
        <f>AB56/AB57</f>
        <v>#DIV/0!</v>
      </c>
      <c r="AC70" s="243"/>
      <c r="AD70" s="110"/>
    </row>
  </sheetData>
  <sheetProtection algorithmName="SHA-512" hashValue="6z19KODHd6NeN+epZrgdMWXngSuLqpRuo1YR6BVvj9SNyfps8WK7FJd8/9sGXSbvC5JSC2pY2z8Y+J1MXmqdeg==" saltValue="fyub87GWLMdWalcDAwoEZA==" spinCount="100000" sheet="1" objects="1" scenarios="1"/>
  <mergeCells count="33">
    <mergeCell ref="A1:H1"/>
    <mergeCell ref="A2:E2"/>
    <mergeCell ref="F2:AD2"/>
    <mergeCell ref="A3:A4"/>
    <mergeCell ref="B3:B4"/>
    <mergeCell ref="C3:C4"/>
    <mergeCell ref="D3:D4"/>
    <mergeCell ref="E3:E4"/>
    <mergeCell ref="F3:H3"/>
    <mergeCell ref="I3:K3"/>
    <mergeCell ref="L3:O3"/>
    <mergeCell ref="P3:V3"/>
    <mergeCell ref="W3:AA3"/>
    <mergeCell ref="F59:H59"/>
    <mergeCell ref="I59:K59"/>
    <mergeCell ref="L59:O59"/>
    <mergeCell ref="P59:V59"/>
    <mergeCell ref="W59:AA59"/>
    <mergeCell ref="F61:H61"/>
    <mergeCell ref="I61:K61"/>
    <mergeCell ref="L61:O61"/>
    <mergeCell ref="P61:V61"/>
    <mergeCell ref="W61:AA61"/>
    <mergeCell ref="F60:H60"/>
    <mergeCell ref="I60:K60"/>
    <mergeCell ref="L60:O60"/>
    <mergeCell ref="P60:V60"/>
    <mergeCell ref="W60:AA60"/>
    <mergeCell ref="F64:L70"/>
    <mergeCell ref="AB66:AD66"/>
    <mergeCell ref="AB67:AD67"/>
    <mergeCell ref="AB69:AC69"/>
    <mergeCell ref="AB70:AC70"/>
  </mergeCells>
  <conditionalFormatting sqref="F5:AA54">
    <cfRule type="containsText" dxfId="4" priority="1" operator="containsText" text="x">
      <formula>NOT(ISERROR(SEARCH("x",F5)))</formula>
    </cfRule>
    <cfRule type="cellIs" dxfId="3" priority="2" operator="equal">
      <formula>"n/a"</formula>
    </cfRule>
    <cfRule type="containsBlanks" dxfId="2" priority="3">
      <formula>LEN(TRIM(F5))=0</formula>
    </cfRule>
    <cfRule type="cellIs" dxfId="1" priority="4" stopIfTrue="1" operator="equal">
      <formula>"N"</formula>
    </cfRule>
    <cfRule type="cellIs" dxfId="0" priority="5" stopIfTrue="1" operator="equal">
      <formula>"Y"</formula>
    </cfRule>
  </conditionalFormatting>
  <dataValidations count="2">
    <dataValidation type="list" allowBlank="1" showInputMessage="1" showErrorMessage="1" sqref="E5:E54" xr:uid="{98386939-DF31-4C04-81CA-BCB18267B517}">
      <formula1>"Fluorescence Gel, Other"</formula1>
    </dataValidation>
    <dataValidation type="list" allowBlank="1" showInputMessage="1" showErrorMessage="1" promptTitle="Allowed values" prompt="Y = cleaned_x000a_N = not cleaned_x000a_N/A = not present in room_x000a_" sqref="F5:AA54" xr:uid="{C6DAF04F-45BC-49D4-9D4C-A3578E08A992}">
      <formula1>"Y,N,N/A"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C24AE5C56D23498F897F43D03C6C13" ma:contentTypeVersion="15" ma:contentTypeDescription="Create a new document." ma:contentTypeScope="" ma:versionID="8891d504a120d8b3605dcf037c2c1a2e">
  <xsd:schema xmlns:xsd="http://www.w3.org/2001/XMLSchema" xmlns:xs="http://www.w3.org/2001/XMLSchema" xmlns:p="http://schemas.microsoft.com/office/2006/metadata/properties" xmlns:ns2="a2821bcf-3fc8-4ee2-a828-8ae5df393c9d" xmlns:ns3="2451dd8a-9dfe-4c10-b69f-041da3acefd9" targetNamespace="http://schemas.microsoft.com/office/2006/metadata/properties" ma:root="true" ma:fieldsID="d3332dcf2c94c14dbaa0a887e6730a3d" ns2:_="" ns3:_="">
    <xsd:import namespace="a2821bcf-3fc8-4ee2-a828-8ae5df393c9d"/>
    <xsd:import namespace="2451dd8a-9dfe-4c10-b69f-041da3acefd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1bcf-3fc8-4ee2-a828-8ae5df393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51dd8a-9dfe-4c10-b69f-041da3acefd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e0242f7-95e8-4131-a0c0-196c32268f5f}" ma:internalName="TaxCatchAll" ma:showField="CatchAllData" ma:web="2451dd8a-9dfe-4c10-b69f-041da3ace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821bcf-3fc8-4ee2-a828-8ae5df393c9d">
      <Terms xmlns="http://schemas.microsoft.com/office/infopath/2007/PartnerControls"/>
    </lcf76f155ced4ddcb4097134ff3c332f>
    <TaxCatchAll xmlns="2451dd8a-9dfe-4c10-b69f-041da3acefd9" xsi:nil="true"/>
  </documentManagement>
</p:properties>
</file>

<file path=customXml/itemProps1.xml><?xml version="1.0" encoding="utf-8"?>
<ds:datastoreItem xmlns:ds="http://schemas.openxmlformats.org/officeDocument/2006/customXml" ds:itemID="{E0088E70-1ACE-46FF-A4F3-37CF34C24B8E}"/>
</file>

<file path=customXml/itemProps2.xml><?xml version="1.0" encoding="utf-8"?>
<ds:datastoreItem xmlns:ds="http://schemas.openxmlformats.org/officeDocument/2006/customXml" ds:itemID="{A16B0716-535B-449D-80E4-18EA062557F1}"/>
</file>

<file path=customXml/itemProps3.xml><?xml version="1.0" encoding="utf-8"?>
<ds:datastoreItem xmlns:ds="http://schemas.openxmlformats.org/officeDocument/2006/customXml" ds:itemID="{9DE97887-815C-4A55-AD90-EAE265433D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Kristian Clausell-Mobley</dc:creator>
  <cp:keywords/>
  <dc:description/>
  <cp:lastModifiedBy>Stephanie Villarreal</cp:lastModifiedBy>
  <cp:revision/>
  <dcterms:created xsi:type="dcterms:W3CDTF">2023-07-20T15:15:52Z</dcterms:created>
  <dcterms:modified xsi:type="dcterms:W3CDTF">2024-01-09T14:59:32Z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0x010100B6C24AE5C56D23498F897F43D03C6C13</vt:lpwstr>
  </property>
  <property fmtid="{D5CDD505-2E9C-101B-9397-08002B2CF9AE}" pid="3" name="MediaServiceImageTags">
    <vt:lpwstr/>
  </property>
</Properties>
</file>