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codeName="ThisWorkbook" defaultThemeVersion="166925"/>
  <mc:AlternateContent xmlns:mc="http://schemas.openxmlformats.org/markup-compatibility/2006">
    <mc:Choice Requires="x15">
      <x15ac:absPath xmlns:x15ac="http://schemas.microsoft.com/office/spreadsheetml/2010/11/ac" url="https://chicagogov.sharepoint.com/sites/HCSMasterTeam/Shared Documents/General/ICARs data/"/>
    </mc:Choice>
  </mc:AlternateContent>
  <xr:revisionPtr revIDLastSave="52" documentId="13_ncr:1_{89B0ECCC-822D-4ED9-96D6-F8D1585A3201}" xr6:coauthVersionLast="47" xr6:coauthVersionMax="47" xr10:uidLastSave="{33A802FF-1278-468B-9609-3F543DB9BDF0}"/>
  <bookViews>
    <workbookView xWindow="-120" yWindow="-120" windowWidth="29040" windowHeight="15840" firstSheet="5" activeTab="5" xr2:uid="{316495B7-A919-4294-8DBF-40065104671C}"/>
  </bookViews>
  <sheets>
    <sheet name="Introduction" sheetId="1" r:id="rId1"/>
    <sheet name="Instructions" sheetId="2" r:id="rId2"/>
    <sheet name="Hand Hygiene Report Card Sample" sheetId="5" r:id="rId3"/>
    <sheet name="Summary Statistics" sheetId="6" r:id="rId4"/>
    <sheet name="Action Plan" sheetId="8" r:id="rId5"/>
    <sheet name="Month_1" sheetId="9" r:id="rId6"/>
    <sheet name="Month_2" sheetId="10" r:id="rId7"/>
    <sheet name="Month_3" sheetId="11" r:id="rId8"/>
    <sheet name="Month_4" sheetId="12" r:id="rId9"/>
    <sheet name="Month_5" sheetId="13" r:id="rId10"/>
    <sheet name="Month_6" sheetId="14" r:id="rId11"/>
    <sheet name="Month_7" sheetId="15" r:id="rId12"/>
    <sheet name="Month_8" sheetId="16" r:id="rId13"/>
    <sheet name="Month_9" sheetId="17" r:id="rId14"/>
    <sheet name="Month_10" sheetId="18" r:id="rId15"/>
    <sheet name="Month_11" sheetId="19" r:id="rId16"/>
    <sheet name="Month_12" sheetId="20" r:id="rId17"/>
  </sheets>
  <externalReferences>
    <externalReference r:id="rId18"/>
    <externalReference r:id="rId19"/>
  </externalReferences>
  <definedNames>
    <definedName name="hand">#REF!</definedName>
    <definedName name="JOB" localSheetId="7">[1]!Table1[Job List]</definedName>
    <definedName name="JOB">[1]!Table1[Job List]</definedName>
    <definedName name="month_list">'Summary Statistics'!$C$3:$N$3</definedName>
    <definedName name="ro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D3" i="6" s="1"/>
  <c r="E3" i="6" s="1"/>
  <c r="F3" i="6" s="1"/>
  <c r="G3" i="6" s="1"/>
  <c r="H3" i="6" s="1"/>
  <c r="I3" i="6" s="1"/>
  <c r="J3" i="6" s="1"/>
  <c r="K3" i="6" s="1"/>
  <c r="L3" i="6" s="1"/>
  <c r="M3" i="6" s="1"/>
  <c r="N3" i="6" s="1"/>
  <c r="G104" i="20"/>
  <c r="I104" i="20" s="1"/>
  <c r="F104" i="20"/>
  <c r="H104" i="20" s="1"/>
  <c r="F103" i="20"/>
  <c r="H103" i="20" s="1"/>
  <c r="G102" i="20"/>
  <c r="F102" i="20"/>
  <c r="H102" i="20" s="1"/>
  <c r="F101" i="20"/>
  <c r="H101" i="20" s="1"/>
  <c r="F100" i="20"/>
  <c r="H100" i="20" s="1"/>
  <c r="F99" i="20"/>
  <c r="H99" i="20" s="1"/>
  <c r="G98" i="20"/>
  <c r="I98" i="20" s="1"/>
  <c r="F98" i="20"/>
  <c r="H98" i="20" s="1"/>
  <c r="F97" i="20"/>
  <c r="H97" i="20" s="1"/>
  <c r="G96" i="20"/>
  <c r="F96" i="20"/>
  <c r="H96" i="20" s="1"/>
  <c r="F95" i="20"/>
  <c r="H95" i="20" s="1"/>
  <c r="G94" i="20"/>
  <c r="I94" i="20" s="1"/>
  <c r="F94" i="20"/>
  <c r="H94" i="20" s="1"/>
  <c r="F93" i="20"/>
  <c r="H93" i="20" s="1"/>
  <c r="G92" i="20"/>
  <c r="F92" i="20"/>
  <c r="H92" i="20" s="1"/>
  <c r="F91" i="20"/>
  <c r="H91" i="20" s="1"/>
  <c r="G90" i="20"/>
  <c r="F90" i="20"/>
  <c r="H90" i="20" s="1"/>
  <c r="F89" i="20"/>
  <c r="H89" i="20" s="1"/>
  <c r="G88" i="20"/>
  <c r="I88" i="20" s="1"/>
  <c r="F88" i="20"/>
  <c r="H88" i="20" s="1"/>
  <c r="F87" i="20"/>
  <c r="H87" i="20" s="1"/>
  <c r="G86" i="20"/>
  <c r="F86" i="20"/>
  <c r="H86" i="20" s="1"/>
  <c r="F85" i="20"/>
  <c r="H85" i="20" s="1"/>
  <c r="G84" i="20"/>
  <c r="I84" i="20" s="1"/>
  <c r="F84" i="20"/>
  <c r="H84" i="20" s="1"/>
  <c r="F83" i="20"/>
  <c r="H83" i="20" s="1"/>
  <c r="G82" i="20"/>
  <c r="I82" i="20" s="1"/>
  <c r="F82" i="20"/>
  <c r="H82" i="20" s="1"/>
  <c r="F81" i="20"/>
  <c r="H81" i="20" s="1"/>
  <c r="G80" i="20"/>
  <c r="F80" i="20"/>
  <c r="H80" i="20" s="1"/>
  <c r="F79" i="20"/>
  <c r="H79" i="20" s="1"/>
  <c r="G78" i="20"/>
  <c r="I78" i="20" s="1"/>
  <c r="F78" i="20"/>
  <c r="H78" i="20" s="1"/>
  <c r="F77" i="20"/>
  <c r="H77" i="20" s="1"/>
  <c r="G76" i="20"/>
  <c r="F76" i="20"/>
  <c r="H76" i="20" s="1"/>
  <c r="F75" i="20"/>
  <c r="H75" i="20" s="1"/>
  <c r="G74" i="20"/>
  <c r="F74" i="20"/>
  <c r="H74" i="20" s="1"/>
  <c r="F73" i="20"/>
  <c r="H73" i="20" s="1"/>
  <c r="G72" i="20"/>
  <c r="I72" i="20" s="1"/>
  <c r="F72" i="20"/>
  <c r="H72" i="20" s="1"/>
  <c r="F71" i="20"/>
  <c r="H71" i="20" s="1"/>
  <c r="G70" i="20"/>
  <c r="F70" i="20"/>
  <c r="H70" i="20" s="1"/>
  <c r="F69" i="20"/>
  <c r="H69" i="20" s="1"/>
  <c r="G68" i="20"/>
  <c r="I68" i="20" s="1"/>
  <c r="F68" i="20"/>
  <c r="H68" i="20" s="1"/>
  <c r="F67" i="20"/>
  <c r="H67" i="20" s="1"/>
  <c r="G66" i="20"/>
  <c r="I66" i="20" s="1"/>
  <c r="F66" i="20"/>
  <c r="H66" i="20" s="1"/>
  <c r="F65" i="20"/>
  <c r="H65" i="20" s="1"/>
  <c r="G64" i="20"/>
  <c r="F64" i="20"/>
  <c r="H64" i="20" s="1"/>
  <c r="F63" i="20"/>
  <c r="H63" i="20" s="1"/>
  <c r="G62" i="20"/>
  <c r="I62" i="20" s="1"/>
  <c r="F62" i="20"/>
  <c r="H62" i="20" s="1"/>
  <c r="F61" i="20"/>
  <c r="H61" i="20" s="1"/>
  <c r="G60" i="20"/>
  <c r="F60" i="20"/>
  <c r="H60" i="20" s="1"/>
  <c r="F59" i="20"/>
  <c r="H59" i="20" s="1"/>
  <c r="G58" i="20"/>
  <c r="F58" i="20"/>
  <c r="H58" i="20" s="1"/>
  <c r="F57" i="20"/>
  <c r="H57" i="20" s="1"/>
  <c r="G56" i="20"/>
  <c r="I56" i="20" s="1"/>
  <c r="F56" i="20"/>
  <c r="H56" i="20" s="1"/>
  <c r="F55" i="20"/>
  <c r="H55" i="20" s="1"/>
  <c r="G54" i="20"/>
  <c r="F54" i="20"/>
  <c r="H54" i="20" s="1"/>
  <c r="F53" i="20"/>
  <c r="H53" i="20" s="1"/>
  <c r="G52" i="20"/>
  <c r="I52" i="20" s="1"/>
  <c r="F52" i="20"/>
  <c r="H52" i="20" s="1"/>
  <c r="F51" i="20"/>
  <c r="H51" i="20" s="1"/>
  <c r="G50" i="20"/>
  <c r="I50" i="20" s="1"/>
  <c r="F50" i="20"/>
  <c r="H50" i="20" s="1"/>
  <c r="F49" i="20"/>
  <c r="H49" i="20" s="1"/>
  <c r="G48" i="20"/>
  <c r="F48" i="20"/>
  <c r="H48" i="20" s="1"/>
  <c r="F47" i="20"/>
  <c r="H47" i="20" s="1"/>
  <c r="G46" i="20"/>
  <c r="I46" i="20" s="1"/>
  <c r="F46" i="20"/>
  <c r="H46" i="20" s="1"/>
  <c r="F45" i="20"/>
  <c r="H45" i="20" s="1"/>
  <c r="G44" i="20"/>
  <c r="F44" i="20"/>
  <c r="H44" i="20" s="1"/>
  <c r="F43" i="20"/>
  <c r="H43" i="20" s="1"/>
  <c r="G42" i="20"/>
  <c r="F42" i="20"/>
  <c r="H42" i="20" s="1"/>
  <c r="F41" i="20"/>
  <c r="H41" i="20" s="1"/>
  <c r="G40" i="20"/>
  <c r="I40" i="20" s="1"/>
  <c r="F40" i="20"/>
  <c r="H40" i="20" s="1"/>
  <c r="F39" i="20"/>
  <c r="H39" i="20" s="1"/>
  <c r="G38" i="20"/>
  <c r="F38" i="20"/>
  <c r="H38" i="20" s="1"/>
  <c r="F37" i="20"/>
  <c r="H37" i="20" s="1"/>
  <c r="G36" i="20"/>
  <c r="I36" i="20" s="1"/>
  <c r="F36" i="20"/>
  <c r="H36" i="20" s="1"/>
  <c r="F35" i="20"/>
  <c r="H35" i="20" s="1"/>
  <c r="G34" i="20"/>
  <c r="I34" i="20" s="1"/>
  <c r="F34" i="20"/>
  <c r="H34" i="20" s="1"/>
  <c r="F33" i="20"/>
  <c r="H33" i="20" s="1"/>
  <c r="G32" i="20"/>
  <c r="F32" i="20"/>
  <c r="H32" i="20" s="1"/>
  <c r="F31" i="20"/>
  <c r="H31" i="20" s="1"/>
  <c r="G30" i="20"/>
  <c r="I30" i="20" s="1"/>
  <c r="F30" i="20"/>
  <c r="H30" i="20" s="1"/>
  <c r="F29" i="20"/>
  <c r="H29" i="20" s="1"/>
  <c r="G28" i="20"/>
  <c r="F28" i="20"/>
  <c r="H28" i="20" s="1"/>
  <c r="F27" i="20"/>
  <c r="H27" i="20" s="1"/>
  <c r="G26" i="20"/>
  <c r="F26" i="20"/>
  <c r="H26" i="20" s="1"/>
  <c r="F25" i="20"/>
  <c r="H25" i="20" s="1"/>
  <c r="G24" i="20"/>
  <c r="I24" i="20" s="1"/>
  <c r="F24" i="20"/>
  <c r="H24" i="20" s="1"/>
  <c r="F23" i="20"/>
  <c r="H23" i="20" s="1"/>
  <c r="H22" i="20"/>
  <c r="G22" i="20"/>
  <c r="I22" i="20" s="1"/>
  <c r="F22" i="20"/>
  <c r="H21" i="20"/>
  <c r="G21" i="20"/>
  <c r="I21" i="20" s="1"/>
  <c r="F20" i="20"/>
  <c r="H20" i="20" s="1"/>
  <c r="F19" i="20"/>
  <c r="H19" i="20" s="1"/>
  <c r="F18" i="20"/>
  <c r="H18" i="20" s="1"/>
  <c r="F17" i="20"/>
  <c r="H17" i="20" s="1"/>
  <c r="F16" i="20"/>
  <c r="H16" i="20" s="1"/>
  <c r="F15" i="20"/>
  <c r="H15" i="20" s="1"/>
  <c r="F14" i="20"/>
  <c r="H14" i="20" s="1"/>
  <c r="F13" i="20"/>
  <c r="H13" i="20" s="1"/>
  <c r="F12" i="20"/>
  <c r="H12" i="20" s="1"/>
  <c r="F11" i="20"/>
  <c r="H11" i="20" s="1"/>
  <c r="F10" i="20"/>
  <c r="H10" i="20" s="1"/>
  <c r="F9" i="20"/>
  <c r="H9" i="20" s="1"/>
  <c r="F8" i="20"/>
  <c r="H8" i="20" s="1"/>
  <c r="F7" i="20"/>
  <c r="H7" i="20" s="1"/>
  <c r="F6" i="20"/>
  <c r="H6" i="20" s="1"/>
  <c r="F5" i="20"/>
  <c r="H5" i="20" s="1"/>
  <c r="F4" i="20"/>
  <c r="F104" i="19"/>
  <c r="H104" i="19" s="1"/>
  <c r="H103" i="19"/>
  <c r="F103" i="19"/>
  <c r="G103" i="19" s="1"/>
  <c r="I103" i="19" s="1"/>
  <c r="F102" i="19"/>
  <c r="H102" i="19" s="1"/>
  <c r="H101" i="19"/>
  <c r="F101" i="19"/>
  <c r="G101" i="19" s="1"/>
  <c r="I101" i="19" s="1"/>
  <c r="F100" i="19"/>
  <c r="H100" i="19" s="1"/>
  <c r="F99" i="19"/>
  <c r="G99" i="19" s="1"/>
  <c r="F98" i="19"/>
  <c r="H98" i="19" s="1"/>
  <c r="H97" i="19"/>
  <c r="F97" i="19"/>
  <c r="G97" i="19" s="1"/>
  <c r="I97" i="19" s="1"/>
  <c r="F96" i="19"/>
  <c r="H96" i="19" s="1"/>
  <c r="H95" i="19"/>
  <c r="F95" i="19"/>
  <c r="G95" i="19" s="1"/>
  <c r="I95" i="19" s="1"/>
  <c r="F94" i="19"/>
  <c r="H94" i="19" s="1"/>
  <c r="H93" i="19"/>
  <c r="F93" i="19"/>
  <c r="G93" i="19" s="1"/>
  <c r="I93" i="19" s="1"/>
  <c r="F92" i="19"/>
  <c r="H92" i="19" s="1"/>
  <c r="H91" i="19"/>
  <c r="F91" i="19"/>
  <c r="G91" i="19" s="1"/>
  <c r="I91" i="19" s="1"/>
  <c r="F90" i="19"/>
  <c r="H90" i="19" s="1"/>
  <c r="H89" i="19"/>
  <c r="F89" i="19"/>
  <c r="G89" i="19" s="1"/>
  <c r="I89" i="19" s="1"/>
  <c r="F88" i="19"/>
  <c r="H88" i="19" s="1"/>
  <c r="H87" i="19"/>
  <c r="F87" i="19"/>
  <c r="G87" i="19" s="1"/>
  <c r="I87" i="19" s="1"/>
  <c r="F86" i="19"/>
  <c r="H86" i="19" s="1"/>
  <c r="H85" i="19"/>
  <c r="F85" i="19"/>
  <c r="G85" i="19" s="1"/>
  <c r="I85" i="19" s="1"/>
  <c r="F84" i="19"/>
  <c r="H84" i="19" s="1"/>
  <c r="H83" i="19"/>
  <c r="F83" i="19"/>
  <c r="G83" i="19" s="1"/>
  <c r="I83" i="19" s="1"/>
  <c r="F82" i="19"/>
  <c r="H82" i="19" s="1"/>
  <c r="H81" i="19"/>
  <c r="F81" i="19"/>
  <c r="G81" i="19" s="1"/>
  <c r="I81" i="19" s="1"/>
  <c r="F80" i="19"/>
  <c r="H80" i="19" s="1"/>
  <c r="H79" i="19"/>
  <c r="F79" i="19"/>
  <c r="G79" i="19" s="1"/>
  <c r="I79" i="19" s="1"/>
  <c r="F78" i="19"/>
  <c r="H78" i="19" s="1"/>
  <c r="H77" i="19"/>
  <c r="F77" i="19"/>
  <c r="G77" i="19" s="1"/>
  <c r="I77" i="19" s="1"/>
  <c r="F76" i="19"/>
  <c r="H76" i="19" s="1"/>
  <c r="H75" i="19"/>
  <c r="F75" i="19"/>
  <c r="G75" i="19" s="1"/>
  <c r="I75" i="19" s="1"/>
  <c r="F74" i="19"/>
  <c r="H74" i="19" s="1"/>
  <c r="H73" i="19"/>
  <c r="F73" i="19"/>
  <c r="G73" i="19" s="1"/>
  <c r="I73" i="19" s="1"/>
  <c r="F72" i="19"/>
  <c r="H72" i="19" s="1"/>
  <c r="H71" i="19"/>
  <c r="F71" i="19"/>
  <c r="G71" i="19" s="1"/>
  <c r="I71" i="19" s="1"/>
  <c r="F70" i="19"/>
  <c r="H70" i="19" s="1"/>
  <c r="H69" i="19"/>
  <c r="F69" i="19"/>
  <c r="G69" i="19" s="1"/>
  <c r="I69" i="19" s="1"/>
  <c r="F68" i="19"/>
  <c r="H68" i="19" s="1"/>
  <c r="H67" i="19"/>
  <c r="F67" i="19"/>
  <c r="G67" i="19" s="1"/>
  <c r="I67" i="19" s="1"/>
  <c r="F66" i="19"/>
  <c r="G66" i="19" s="1"/>
  <c r="H65" i="19"/>
  <c r="F65" i="19"/>
  <c r="G65" i="19" s="1"/>
  <c r="I65" i="19" s="1"/>
  <c r="F64" i="19"/>
  <c r="H64" i="19" s="1"/>
  <c r="H63" i="19"/>
  <c r="F63" i="19"/>
  <c r="G63" i="19" s="1"/>
  <c r="I63" i="19" s="1"/>
  <c r="F62" i="19"/>
  <c r="H62" i="19" s="1"/>
  <c r="H61" i="19"/>
  <c r="F61" i="19"/>
  <c r="G61" i="19" s="1"/>
  <c r="I61" i="19" s="1"/>
  <c r="F60" i="19"/>
  <c r="H60" i="19" s="1"/>
  <c r="H59" i="19"/>
  <c r="F59" i="19"/>
  <c r="G59" i="19" s="1"/>
  <c r="I59" i="19" s="1"/>
  <c r="F58" i="19"/>
  <c r="G58" i="19" s="1"/>
  <c r="H57" i="19"/>
  <c r="F57" i="19"/>
  <c r="G57" i="19" s="1"/>
  <c r="I57" i="19" s="1"/>
  <c r="F56" i="19"/>
  <c r="H56" i="19" s="1"/>
  <c r="H55" i="19"/>
  <c r="F55" i="19"/>
  <c r="G55" i="19" s="1"/>
  <c r="I55" i="19" s="1"/>
  <c r="F54" i="19"/>
  <c r="H54" i="19" s="1"/>
  <c r="H53" i="19"/>
  <c r="F53" i="19"/>
  <c r="G53" i="19" s="1"/>
  <c r="I53" i="19" s="1"/>
  <c r="F52" i="19"/>
  <c r="H52" i="19" s="1"/>
  <c r="H51" i="19"/>
  <c r="F51" i="19"/>
  <c r="G51" i="19" s="1"/>
  <c r="I51" i="19" s="1"/>
  <c r="F50" i="19"/>
  <c r="H50" i="19" s="1"/>
  <c r="H49" i="19"/>
  <c r="F49" i="19"/>
  <c r="G49" i="19" s="1"/>
  <c r="I49" i="19" s="1"/>
  <c r="F48" i="19"/>
  <c r="G48" i="19" s="1"/>
  <c r="H47" i="19"/>
  <c r="F47" i="19"/>
  <c r="G47" i="19" s="1"/>
  <c r="I47" i="19" s="1"/>
  <c r="F46" i="19"/>
  <c r="H46" i="19" s="1"/>
  <c r="H45" i="19"/>
  <c r="F45" i="19"/>
  <c r="G45" i="19" s="1"/>
  <c r="I45" i="19" s="1"/>
  <c r="F44" i="19"/>
  <c r="G44" i="19" s="1"/>
  <c r="H43" i="19"/>
  <c r="F43" i="19"/>
  <c r="G43" i="19" s="1"/>
  <c r="I43" i="19" s="1"/>
  <c r="F42" i="19"/>
  <c r="H42" i="19" s="1"/>
  <c r="H41" i="19"/>
  <c r="F41" i="19"/>
  <c r="G41" i="19" s="1"/>
  <c r="I41" i="19" s="1"/>
  <c r="F40" i="19"/>
  <c r="G40" i="19" s="1"/>
  <c r="H39" i="19"/>
  <c r="F39" i="19"/>
  <c r="G39" i="19" s="1"/>
  <c r="I39" i="19" s="1"/>
  <c r="F38" i="19"/>
  <c r="H38" i="19" s="1"/>
  <c r="H37" i="19"/>
  <c r="F37" i="19"/>
  <c r="G37" i="19" s="1"/>
  <c r="I37" i="19" s="1"/>
  <c r="F36" i="19"/>
  <c r="G36" i="19" s="1"/>
  <c r="H35" i="19"/>
  <c r="F35" i="19"/>
  <c r="G35" i="19" s="1"/>
  <c r="I35" i="19" s="1"/>
  <c r="F34" i="19"/>
  <c r="G34" i="19" s="1"/>
  <c r="H33" i="19"/>
  <c r="F33" i="19"/>
  <c r="G33" i="19" s="1"/>
  <c r="I33" i="19" s="1"/>
  <c r="F32" i="19"/>
  <c r="H32" i="19" s="1"/>
  <c r="H31" i="19"/>
  <c r="F31" i="19"/>
  <c r="G31" i="19" s="1"/>
  <c r="I31" i="19" s="1"/>
  <c r="F30" i="19"/>
  <c r="G30" i="19" s="1"/>
  <c r="H29" i="19"/>
  <c r="F29" i="19"/>
  <c r="G29" i="19" s="1"/>
  <c r="I29" i="19" s="1"/>
  <c r="F28" i="19"/>
  <c r="G28" i="19" s="1"/>
  <c r="H27" i="19"/>
  <c r="F27" i="19"/>
  <c r="G27" i="19" s="1"/>
  <c r="I27" i="19" s="1"/>
  <c r="F26" i="19"/>
  <c r="H26" i="19" s="1"/>
  <c r="H25" i="19"/>
  <c r="F25" i="19"/>
  <c r="G25" i="19" s="1"/>
  <c r="I25" i="19" s="1"/>
  <c r="F24" i="19"/>
  <c r="G24" i="19" s="1"/>
  <c r="H23" i="19"/>
  <c r="F23" i="19"/>
  <c r="G23" i="19" s="1"/>
  <c r="I23" i="19" s="1"/>
  <c r="F22" i="19"/>
  <c r="G22" i="19" s="1"/>
  <c r="H21" i="19"/>
  <c r="I21" i="19" s="1"/>
  <c r="G21" i="19"/>
  <c r="F20" i="19"/>
  <c r="H20" i="19" s="1"/>
  <c r="I19" i="19"/>
  <c r="H19" i="19"/>
  <c r="G19" i="19"/>
  <c r="F19" i="19"/>
  <c r="F18" i="19"/>
  <c r="H18" i="19" s="1"/>
  <c r="I17" i="19"/>
  <c r="H17" i="19"/>
  <c r="G17" i="19"/>
  <c r="F17" i="19"/>
  <c r="F16" i="19"/>
  <c r="H16" i="19" s="1"/>
  <c r="I15" i="19"/>
  <c r="H15" i="19"/>
  <c r="G15" i="19"/>
  <c r="F15" i="19"/>
  <c r="F14" i="19"/>
  <c r="H14" i="19" s="1"/>
  <c r="I13" i="19"/>
  <c r="H13" i="19"/>
  <c r="G13" i="19"/>
  <c r="F13" i="19"/>
  <c r="F12" i="19"/>
  <c r="H12" i="19" s="1"/>
  <c r="I11" i="19"/>
  <c r="H11" i="19"/>
  <c r="G11" i="19"/>
  <c r="F11" i="19"/>
  <c r="F10" i="19"/>
  <c r="H10" i="19" s="1"/>
  <c r="I9" i="19"/>
  <c r="H9" i="19"/>
  <c r="G9" i="19"/>
  <c r="F9" i="19"/>
  <c r="F8" i="19"/>
  <c r="H8" i="19" s="1"/>
  <c r="I7" i="19"/>
  <c r="H7" i="19"/>
  <c r="G7" i="19"/>
  <c r="F7" i="19"/>
  <c r="F6" i="19"/>
  <c r="H6" i="19" s="1"/>
  <c r="I5" i="19"/>
  <c r="H5" i="19"/>
  <c r="G5" i="19"/>
  <c r="F5" i="19"/>
  <c r="F4" i="19"/>
  <c r="F107" i="19" s="1"/>
  <c r="G104" i="18"/>
  <c r="I104" i="18" s="1"/>
  <c r="F104" i="18"/>
  <c r="H104" i="18" s="1"/>
  <c r="F103" i="18"/>
  <c r="H103" i="18" s="1"/>
  <c r="F102" i="18"/>
  <c r="H102" i="18" s="1"/>
  <c r="F101" i="18"/>
  <c r="H101" i="18" s="1"/>
  <c r="F100" i="18"/>
  <c r="H100" i="18" s="1"/>
  <c r="F99" i="18"/>
  <c r="H99" i="18" s="1"/>
  <c r="F98" i="18"/>
  <c r="H98" i="18" s="1"/>
  <c r="F97" i="18"/>
  <c r="H97" i="18" s="1"/>
  <c r="G96" i="18"/>
  <c r="I96" i="18" s="1"/>
  <c r="F96" i="18"/>
  <c r="H96" i="18" s="1"/>
  <c r="F95" i="18"/>
  <c r="H95" i="18" s="1"/>
  <c r="G94" i="18"/>
  <c r="I94" i="18" s="1"/>
  <c r="F94" i="18"/>
  <c r="H94" i="18" s="1"/>
  <c r="F93" i="18"/>
  <c r="H93" i="18" s="1"/>
  <c r="G92" i="18"/>
  <c r="I92" i="18" s="1"/>
  <c r="F92" i="18"/>
  <c r="H92" i="18" s="1"/>
  <c r="F91" i="18"/>
  <c r="H91" i="18" s="1"/>
  <c r="F90" i="18"/>
  <c r="H90" i="18" s="1"/>
  <c r="F89" i="18"/>
  <c r="H89" i="18" s="1"/>
  <c r="G88" i="18"/>
  <c r="I88" i="18" s="1"/>
  <c r="F88" i="18"/>
  <c r="H88" i="18" s="1"/>
  <c r="F87" i="18"/>
  <c r="H87" i="18" s="1"/>
  <c r="F86" i="18"/>
  <c r="H86" i="18" s="1"/>
  <c r="F85" i="18"/>
  <c r="H85" i="18" s="1"/>
  <c r="F84" i="18"/>
  <c r="H84" i="18" s="1"/>
  <c r="F83" i="18"/>
  <c r="H83" i="18" s="1"/>
  <c r="F82" i="18"/>
  <c r="H82" i="18" s="1"/>
  <c r="F81" i="18"/>
  <c r="H81" i="18" s="1"/>
  <c r="G80" i="18"/>
  <c r="I80" i="18" s="1"/>
  <c r="F80" i="18"/>
  <c r="H80" i="18" s="1"/>
  <c r="F79" i="18"/>
  <c r="H79" i="18" s="1"/>
  <c r="G78" i="18"/>
  <c r="I78" i="18" s="1"/>
  <c r="F78" i="18"/>
  <c r="H78" i="18" s="1"/>
  <c r="F77" i="18"/>
  <c r="H77" i="18" s="1"/>
  <c r="G76" i="18"/>
  <c r="I76" i="18" s="1"/>
  <c r="F76" i="18"/>
  <c r="H76" i="18" s="1"/>
  <c r="F75" i="18"/>
  <c r="H75" i="18" s="1"/>
  <c r="F74" i="18"/>
  <c r="H74" i="18" s="1"/>
  <c r="F73" i="18"/>
  <c r="H73" i="18" s="1"/>
  <c r="G72" i="18"/>
  <c r="I72" i="18" s="1"/>
  <c r="F72" i="18"/>
  <c r="H72" i="18" s="1"/>
  <c r="F71" i="18"/>
  <c r="H71" i="18" s="1"/>
  <c r="F70" i="18"/>
  <c r="H70" i="18" s="1"/>
  <c r="F69" i="18"/>
  <c r="H69" i="18" s="1"/>
  <c r="F68" i="18"/>
  <c r="H68" i="18" s="1"/>
  <c r="F67" i="18"/>
  <c r="H67" i="18" s="1"/>
  <c r="F66" i="18"/>
  <c r="H66" i="18" s="1"/>
  <c r="F65" i="18"/>
  <c r="H65" i="18" s="1"/>
  <c r="G64" i="18"/>
  <c r="I64" i="18" s="1"/>
  <c r="F64" i="18"/>
  <c r="H64" i="18" s="1"/>
  <c r="F63" i="18"/>
  <c r="H63" i="18" s="1"/>
  <c r="G62" i="18"/>
  <c r="I62" i="18" s="1"/>
  <c r="F62" i="18"/>
  <c r="H62" i="18" s="1"/>
  <c r="F61" i="18"/>
  <c r="H61" i="18" s="1"/>
  <c r="G60" i="18"/>
  <c r="I60" i="18" s="1"/>
  <c r="F60" i="18"/>
  <c r="H60" i="18" s="1"/>
  <c r="F59" i="18"/>
  <c r="H59" i="18" s="1"/>
  <c r="F58" i="18"/>
  <c r="H58" i="18" s="1"/>
  <c r="F57" i="18"/>
  <c r="H57" i="18" s="1"/>
  <c r="G56" i="18"/>
  <c r="I56" i="18" s="1"/>
  <c r="F56" i="18"/>
  <c r="H56" i="18" s="1"/>
  <c r="F55" i="18"/>
  <c r="H55" i="18" s="1"/>
  <c r="F54" i="18"/>
  <c r="H54" i="18" s="1"/>
  <c r="F53" i="18"/>
  <c r="H53" i="18" s="1"/>
  <c r="F52" i="18"/>
  <c r="H52" i="18" s="1"/>
  <c r="F51" i="18"/>
  <c r="H51" i="18" s="1"/>
  <c r="F50" i="18"/>
  <c r="H50" i="18" s="1"/>
  <c r="F49" i="18"/>
  <c r="H49" i="18" s="1"/>
  <c r="G48" i="18"/>
  <c r="I48" i="18" s="1"/>
  <c r="F48" i="18"/>
  <c r="H48" i="18" s="1"/>
  <c r="F47" i="18"/>
  <c r="H47" i="18" s="1"/>
  <c r="H46" i="18"/>
  <c r="G46" i="18"/>
  <c r="F46" i="18"/>
  <c r="F45" i="18"/>
  <c r="H45" i="18" s="1"/>
  <c r="G44" i="18"/>
  <c r="F44" i="18"/>
  <c r="H44" i="18" s="1"/>
  <c r="F43" i="18"/>
  <c r="H43" i="18" s="1"/>
  <c r="H42" i="18"/>
  <c r="G42" i="18"/>
  <c r="F42" i="18"/>
  <c r="F41" i="18"/>
  <c r="H41" i="18" s="1"/>
  <c r="G40" i="18"/>
  <c r="F40" i="18"/>
  <c r="H40" i="18" s="1"/>
  <c r="F39" i="18"/>
  <c r="H39" i="18" s="1"/>
  <c r="H38" i="18"/>
  <c r="G38" i="18"/>
  <c r="F38" i="18"/>
  <c r="F37" i="18"/>
  <c r="H37" i="18" s="1"/>
  <c r="G36" i="18"/>
  <c r="F36" i="18"/>
  <c r="H36" i="18" s="1"/>
  <c r="F35" i="18"/>
  <c r="H35" i="18" s="1"/>
  <c r="H34" i="18"/>
  <c r="G34" i="18"/>
  <c r="F34" i="18"/>
  <c r="F33" i="18"/>
  <c r="H33" i="18" s="1"/>
  <c r="G32" i="18"/>
  <c r="F32" i="18"/>
  <c r="H32" i="18" s="1"/>
  <c r="F31" i="18"/>
  <c r="H31" i="18" s="1"/>
  <c r="H30" i="18"/>
  <c r="G30" i="18"/>
  <c r="F30" i="18"/>
  <c r="F29" i="18"/>
  <c r="H29" i="18" s="1"/>
  <c r="G28" i="18"/>
  <c r="F28" i="18"/>
  <c r="H28" i="18" s="1"/>
  <c r="F27" i="18"/>
  <c r="H27" i="18" s="1"/>
  <c r="H26" i="18"/>
  <c r="G26" i="18"/>
  <c r="F26" i="18"/>
  <c r="F25" i="18"/>
  <c r="H25" i="18" s="1"/>
  <c r="H24" i="18"/>
  <c r="G24" i="18"/>
  <c r="I24" i="18" s="1"/>
  <c r="F24" i="18"/>
  <c r="F23" i="18"/>
  <c r="H23" i="18" s="1"/>
  <c r="H22" i="18"/>
  <c r="G22" i="18"/>
  <c r="F22" i="18"/>
  <c r="H21" i="18"/>
  <c r="G21" i="18"/>
  <c r="I21" i="18" s="1"/>
  <c r="G20" i="18"/>
  <c r="I20" i="18" s="1"/>
  <c r="F20" i="18"/>
  <c r="H20" i="18" s="1"/>
  <c r="F19" i="18"/>
  <c r="H19" i="18" s="1"/>
  <c r="G18" i="18"/>
  <c r="I18" i="18" s="1"/>
  <c r="F18" i="18"/>
  <c r="H18" i="18" s="1"/>
  <c r="F17" i="18"/>
  <c r="H17" i="18" s="1"/>
  <c r="G16" i="18"/>
  <c r="I16" i="18" s="1"/>
  <c r="F16" i="18"/>
  <c r="H16" i="18" s="1"/>
  <c r="F15" i="18"/>
  <c r="H15" i="18" s="1"/>
  <c r="G14" i="18"/>
  <c r="I14" i="18" s="1"/>
  <c r="F14" i="18"/>
  <c r="H14" i="18" s="1"/>
  <c r="F13" i="18"/>
  <c r="H13" i="18" s="1"/>
  <c r="G12" i="18"/>
  <c r="I12" i="18" s="1"/>
  <c r="F12" i="18"/>
  <c r="H12" i="18" s="1"/>
  <c r="F11" i="18"/>
  <c r="H11" i="18" s="1"/>
  <c r="G10" i="18"/>
  <c r="I10" i="18" s="1"/>
  <c r="F10" i="18"/>
  <c r="H10" i="18" s="1"/>
  <c r="F9" i="18"/>
  <c r="H9" i="18" s="1"/>
  <c r="G8" i="18"/>
  <c r="I8" i="18" s="1"/>
  <c r="F8" i="18"/>
  <c r="H8" i="18" s="1"/>
  <c r="F7" i="18"/>
  <c r="H7" i="18" s="1"/>
  <c r="G6" i="18"/>
  <c r="I6" i="18" s="1"/>
  <c r="F6" i="18"/>
  <c r="H6" i="18" s="1"/>
  <c r="F5" i="18"/>
  <c r="H5" i="18" s="1"/>
  <c r="F4" i="18"/>
  <c r="G4" i="18" s="1"/>
  <c r="F104" i="17"/>
  <c r="G104" i="17" s="1"/>
  <c r="F103" i="17"/>
  <c r="H103" i="17" s="1"/>
  <c r="F102" i="17"/>
  <c r="H102" i="17" s="1"/>
  <c r="F101" i="17"/>
  <c r="H101" i="17" s="1"/>
  <c r="F100" i="17"/>
  <c r="H100" i="17" s="1"/>
  <c r="F99" i="17"/>
  <c r="H99" i="17" s="1"/>
  <c r="F98" i="17"/>
  <c r="G98" i="17" s="1"/>
  <c r="F97" i="17"/>
  <c r="H97" i="17" s="1"/>
  <c r="F96" i="17"/>
  <c r="G96" i="17" s="1"/>
  <c r="F95" i="17"/>
  <c r="H95" i="17" s="1"/>
  <c r="F94" i="17"/>
  <c r="H94" i="17" s="1"/>
  <c r="F93" i="17"/>
  <c r="H93" i="17" s="1"/>
  <c r="F92" i="17"/>
  <c r="G92" i="17" s="1"/>
  <c r="F91" i="17"/>
  <c r="H91" i="17" s="1"/>
  <c r="F90" i="17"/>
  <c r="G90" i="17" s="1"/>
  <c r="F89" i="17"/>
  <c r="H89" i="17" s="1"/>
  <c r="F88" i="17"/>
  <c r="H88" i="17" s="1"/>
  <c r="F87" i="17"/>
  <c r="H87" i="17" s="1"/>
  <c r="F86" i="17"/>
  <c r="H86" i="17" s="1"/>
  <c r="F85" i="17"/>
  <c r="H85" i="17" s="1"/>
  <c r="F84" i="17"/>
  <c r="G84" i="17" s="1"/>
  <c r="F83" i="17"/>
  <c r="H83" i="17" s="1"/>
  <c r="F82" i="17"/>
  <c r="H82" i="17" s="1"/>
  <c r="F81" i="17"/>
  <c r="H81" i="17" s="1"/>
  <c r="F80" i="17"/>
  <c r="G80" i="17" s="1"/>
  <c r="F79" i="17"/>
  <c r="H79" i="17" s="1"/>
  <c r="F78" i="17"/>
  <c r="G78" i="17" s="1"/>
  <c r="F77" i="17"/>
  <c r="H77" i="17" s="1"/>
  <c r="F76" i="17"/>
  <c r="G76" i="17" s="1"/>
  <c r="F75" i="17"/>
  <c r="H75" i="17" s="1"/>
  <c r="F74" i="17"/>
  <c r="G74" i="17" s="1"/>
  <c r="F73" i="17"/>
  <c r="H73" i="17" s="1"/>
  <c r="F72" i="17"/>
  <c r="H72" i="17" s="1"/>
  <c r="F71" i="17"/>
  <c r="H71" i="17" s="1"/>
  <c r="F70" i="17"/>
  <c r="H70" i="17" s="1"/>
  <c r="F69" i="17"/>
  <c r="H69" i="17" s="1"/>
  <c r="F68" i="17"/>
  <c r="G68" i="17" s="1"/>
  <c r="F67" i="17"/>
  <c r="H67" i="17" s="1"/>
  <c r="F66" i="17"/>
  <c r="G66" i="17" s="1"/>
  <c r="F65" i="17"/>
  <c r="H65" i="17" s="1"/>
  <c r="F64" i="17"/>
  <c r="G64" i="17" s="1"/>
  <c r="F63" i="17"/>
  <c r="H63" i="17" s="1"/>
  <c r="F62" i="17"/>
  <c r="H62" i="17" s="1"/>
  <c r="F61" i="17"/>
  <c r="H61" i="17" s="1"/>
  <c r="F60" i="17"/>
  <c r="G60" i="17" s="1"/>
  <c r="H59" i="17"/>
  <c r="F59" i="17"/>
  <c r="G59" i="17" s="1"/>
  <c r="I59" i="17" s="1"/>
  <c r="F58" i="17"/>
  <c r="G58" i="17" s="1"/>
  <c r="H57" i="17"/>
  <c r="G57" i="17"/>
  <c r="I57" i="17" s="1"/>
  <c r="F57" i="17"/>
  <c r="F56" i="17"/>
  <c r="G56" i="17" s="1"/>
  <c r="H55" i="17"/>
  <c r="G55" i="17"/>
  <c r="I55" i="17" s="1"/>
  <c r="F55" i="17"/>
  <c r="F54" i="17"/>
  <c r="G54" i="17" s="1"/>
  <c r="H53" i="17"/>
  <c r="G53" i="17"/>
  <c r="I53" i="17" s="1"/>
  <c r="F53" i="17"/>
  <c r="F52" i="17"/>
  <c r="H52" i="17" s="1"/>
  <c r="H51" i="17"/>
  <c r="G51" i="17"/>
  <c r="I51" i="17" s="1"/>
  <c r="F51" i="17"/>
  <c r="F50" i="17"/>
  <c r="H50" i="17" s="1"/>
  <c r="H49" i="17"/>
  <c r="G49" i="17"/>
  <c r="I49" i="17" s="1"/>
  <c r="F49" i="17"/>
  <c r="F48" i="17"/>
  <c r="G48" i="17" s="1"/>
  <c r="H47" i="17"/>
  <c r="G47" i="17"/>
  <c r="I47" i="17" s="1"/>
  <c r="F47" i="17"/>
  <c r="F46" i="17"/>
  <c r="G46" i="17" s="1"/>
  <c r="H45" i="17"/>
  <c r="G45" i="17"/>
  <c r="I45" i="17" s="1"/>
  <c r="F45" i="17"/>
  <c r="F44" i="17"/>
  <c r="G44" i="17" s="1"/>
  <c r="H43" i="17"/>
  <c r="G43" i="17"/>
  <c r="I43" i="17" s="1"/>
  <c r="F43" i="17"/>
  <c r="F42" i="17"/>
  <c r="G42" i="17" s="1"/>
  <c r="H41" i="17"/>
  <c r="G41" i="17"/>
  <c r="I41" i="17" s="1"/>
  <c r="F41" i="17"/>
  <c r="F40" i="17"/>
  <c r="H40" i="17" s="1"/>
  <c r="H39" i="17"/>
  <c r="G39" i="17"/>
  <c r="I39" i="17" s="1"/>
  <c r="F39" i="17"/>
  <c r="F38" i="17"/>
  <c r="H38" i="17" s="1"/>
  <c r="H37" i="17"/>
  <c r="G37" i="17"/>
  <c r="I37" i="17" s="1"/>
  <c r="F37" i="17"/>
  <c r="F36" i="17"/>
  <c r="G36" i="17" s="1"/>
  <c r="H35" i="17"/>
  <c r="G35" i="17"/>
  <c r="I35" i="17" s="1"/>
  <c r="F35" i="17"/>
  <c r="F34" i="17"/>
  <c r="G34" i="17" s="1"/>
  <c r="H33" i="17"/>
  <c r="G33" i="17"/>
  <c r="I33" i="17" s="1"/>
  <c r="F33" i="17"/>
  <c r="F32" i="17"/>
  <c r="G32" i="17" s="1"/>
  <c r="H31" i="17"/>
  <c r="G31" i="17"/>
  <c r="I31" i="17" s="1"/>
  <c r="F31" i="17"/>
  <c r="F30" i="17"/>
  <c r="H30" i="17" s="1"/>
  <c r="H29" i="17"/>
  <c r="G29" i="17"/>
  <c r="I29" i="17" s="1"/>
  <c r="F29" i="17"/>
  <c r="F28" i="17"/>
  <c r="H28" i="17" s="1"/>
  <c r="H27" i="17"/>
  <c r="G27" i="17"/>
  <c r="I27" i="17" s="1"/>
  <c r="F27" i="17"/>
  <c r="F26" i="17"/>
  <c r="G26" i="17" s="1"/>
  <c r="H25" i="17"/>
  <c r="G25" i="17"/>
  <c r="I25" i="17" s="1"/>
  <c r="F25" i="17"/>
  <c r="F24" i="17"/>
  <c r="G24" i="17" s="1"/>
  <c r="H23" i="17"/>
  <c r="G23" i="17"/>
  <c r="I23" i="17" s="1"/>
  <c r="F23" i="17"/>
  <c r="F22" i="17"/>
  <c r="G22" i="17" s="1"/>
  <c r="H21" i="17"/>
  <c r="G21" i="17"/>
  <c r="I21" i="17" s="1"/>
  <c r="F20" i="17"/>
  <c r="H20" i="17" s="1"/>
  <c r="G19" i="17"/>
  <c r="F19" i="17"/>
  <c r="H19" i="17" s="1"/>
  <c r="I19" i="17" s="1"/>
  <c r="F18" i="17"/>
  <c r="G18" i="17" s="1"/>
  <c r="G17" i="17"/>
  <c r="F17" i="17"/>
  <c r="H17" i="17" s="1"/>
  <c r="I17" i="17" s="1"/>
  <c r="F16" i="17"/>
  <c r="G16" i="17" s="1"/>
  <c r="G15" i="17"/>
  <c r="F15" i="17"/>
  <c r="H15" i="17" s="1"/>
  <c r="I15" i="17" s="1"/>
  <c r="F14" i="17"/>
  <c r="H14" i="17" s="1"/>
  <c r="G13" i="17"/>
  <c r="F13" i="17"/>
  <c r="H13" i="17" s="1"/>
  <c r="I13" i="17" s="1"/>
  <c r="F12" i="17"/>
  <c r="G12" i="17" s="1"/>
  <c r="G11" i="17"/>
  <c r="F11" i="17"/>
  <c r="H11" i="17" s="1"/>
  <c r="I11" i="17" s="1"/>
  <c r="F10" i="17"/>
  <c r="H10" i="17" s="1"/>
  <c r="G9" i="17"/>
  <c r="F9" i="17"/>
  <c r="H9" i="17" s="1"/>
  <c r="I9" i="17" s="1"/>
  <c r="F8" i="17"/>
  <c r="G8" i="17" s="1"/>
  <c r="G7" i="17"/>
  <c r="F7" i="17"/>
  <c r="H7" i="17" s="1"/>
  <c r="I7" i="17" s="1"/>
  <c r="F6" i="17"/>
  <c r="H6" i="17" s="1"/>
  <c r="G5" i="17"/>
  <c r="F5" i="17"/>
  <c r="H5" i="17" s="1"/>
  <c r="I5" i="17" s="1"/>
  <c r="F4" i="17"/>
  <c r="G104" i="16"/>
  <c r="F104" i="16"/>
  <c r="H104" i="16" s="1"/>
  <c r="F103" i="16"/>
  <c r="H103" i="16" s="1"/>
  <c r="G102" i="16"/>
  <c r="F102" i="16"/>
  <c r="H102" i="16" s="1"/>
  <c r="F101" i="16"/>
  <c r="H101" i="16" s="1"/>
  <c r="F100" i="16"/>
  <c r="H100" i="16" s="1"/>
  <c r="F99" i="16"/>
  <c r="H99" i="16" s="1"/>
  <c r="F98" i="16"/>
  <c r="H98" i="16" s="1"/>
  <c r="F97" i="16"/>
  <c r="H97" i="16" s="1"/>
  <c r="G96" i="16"/>
  <c r="F96" i="16"/>
  <c r="H96" i="16" s="1"/>
  <c r="F95" i="16"/>
  <c r="H95" i="16" s="1"/>
  <c r="G94" i="16"/>
  <c r="I94" i="16" s="1"/>
  <c r="F94" i="16"/>
  <c r="H94" i="16" s="1"/>
  <c r="F93" i="16"/>
  <c r="H93" i="16" s="1"/>
  <c r="G92" i="16"/>
  <c r="F92" i="16"/>
  <c r="H92" i="16" s="1"/>
  <c r="F91" i="16"/>
  <c r="H91" i="16" s="1"/>
  <c r="G90" i="16"/>
  <c r="F90" i="16"/>
  <c r="H90" i="16" s="1"/>
  <c r="F89" i="16"/>
  <c r="H89" i="16" s="1"/>
  <c r="G88" i="16"/>
  <c r="F88" i="16"/>
  <c r="H88" i="16" s="1"/>
  <c r="F87" i="16"/>
  <c r="H87" i="16" s="1"/>
  <c r="G86" i="16"/>
  <c r="F86" i="16"/>
  <c r="H86" i="16" s="1"/>
  <c r="F85" i="16"/>
  <c r="H85" i="16" s="1"/>
  <c r="G84" i="16"/>
  <c r="F84" i="16"/>
  <c r="H84" i="16" s="1"/>
  <c r="F83" i="16"/>
  <c r="H83" i="16" s="1"/>
  <c r="G82" i="16"/>
  <c r="I82" i="16" s="1"/>
  <c r="F82" i="16"/>
  <c r="H82" i="16" s="1"/>
  <c r="F81" i="16"/>
  <c r="H81" i="16" s="1"/>
  <c r="G80" i="16"/>
  <c r="F80" i="16"/>
  <c r="H80" i="16" s="1"/>
  <c r="F79" i="16"/>
  <c r="H79" i="16" s="1"/>
  <c r="G78" i="16"/>
  <c r="I78" i="16" s="1"/>
  <c r="F78" i="16"/>
  <c r="H78" i="16" s="1"/>
  <c r="F77" i="16"/>
  <c r="H77" i="16" s="1"/>
  <c r="G76" i="16"/>
  <c r="F76" i="16"/>
  <c r="H76" i="16" s="1"/>
  <c r="F75" i="16"/>
  <c r="H75" i="16" s="1"/>
  <c r="G74" i="16"/>
  <c r="F74" i="16"/>
  <c r="H74" i="16" s="1"/>
  <c r="F73" i="16"/>
  <c r="H73" i="16" s="1"/>
  <c r="G72" i="16"/>
  <c r="F72" i="16"/>
  <c r="H72" i="16" s="1"/>
  <c r="F71" i="16"/>
  <c r="H71" i="16" s="1"/>
  <c r="G70" i="16"/>
  <c r="F70" i="16"/>
  <c r="H70" i="16" s="1"/>
  <c r="F69" i="16"/>
  <c r="H69" i="16" s="1"/>
  <c r="G68" i="16"/>
  <c r="F68" i="16"/>
  <c r="H68" i="16" s="1"/>
  <c r="F67" i="16"/>
  <c r="H67" i="16" s="1"/>
  <c r="G66" i="16"/>
  <c r="I66" i="16" s="1"/>
  <c r="F66" i="16"/>
  <c r="H66" i="16" s="1"/>
  <c r="F65" i="16"/>
  <c r="H65" i="16" s="1"/>
  <c r="G64" i="16"/>
  <c r="F64" i="16"/>
  <c r="H64" i="16" s="1"/>
  <c r="F63" i="16"/>
  <c r="H63" i="16" s="1"/>
  <c r="G62" i="16"/>
  <c r="I62" i="16" s="1"/>
  <c r="F62" i="16"/>
  <c r="H62" i="16" s="1"/>
  <c r="F61" i="16"/>
  <c r="H61" i="16" s="1"/>
  <c r="G60" i="16"/>
  <c r="F60" i="16"/>
  <c r="H60" i="16" s="1"/>
  <c r="F59" i="16"/>
  <c r="H59" i="16" s="1"/>
  <c r="G58" i="16"/>
  <c r="F58" i="16"/>
  <c r="H58" i="16" s="1"/>
  <c r="F57" i="16"/>
  <c r="H57" i="16" s="1"/>
  <c r="G56" i="16"/>
  <c r="F56" i="16"/>
  <c r="H56" i="16" s="1"/>
  <c r="F55" i="16"/>
  <c r="H55" i="16" s="1"/>
  <c r="G54" i="16"/>
  <c r="F54" i="16"/>
  <c r="H54" i="16" s="1"/>
  <c r="F53" i="16"/>
  <c r="H53" i="16" s="1"/>
  <c r="G52" i="16"/>
  <c r="F52" i="16"/>
  <c r="H52" i="16" s="1"/>
  <c r="F51" i="16"/>
  <c r="H51" i="16" s="1"/>
  <c r="G50" i="16"/>
  <c r="I50" i="16" s="1"/>
  <c r="F50" i="16"/>
  <c r="H50" i="16" s="1"/>
  <c r="F49" i="16"/>
  <c r="H49" i="16" s="1"/>
  <c r="G48" i="16"/>
  <c r="F48" i="16"/>
  <c r="H48" i="16" s="1"/>
  <c r="F47" i="16"/>
  <c r="H47" i="16" s="1"/>
  <c r="G46" i="16"/>
  <c r="I46" i="16" s="1"/>
  <c r="F46" i="16"/>
  <c r="H46" i="16" s="1"/>
  <c r="F45" i="16"/>
  <c r="H45" i="16" s="1"/>
  <c r="G44" i="16"/>
  <c r="F44" i="16"/>
  <c r="H44" i="16" s="1"/>
  <c r="F43" i="16"/>
  <c r="H43" i="16" s="1"/>
  <c r="G42" i="16"/>
  <c r="F42" i="16"/>
  <c r="H42" i="16" s="1"/>
  <c r="F41" i="16"/>
  <c r="H41" i="16" s="1"/>
  <c r="G40" i="16"/>
  <c r="F40" i="16"/>
  <c r="H40" i="16" s="1"/>
  <c r="F39" i="16"/>
  <c r="H39" i="16" s="1"/>
  <c r="G38" i="16"/>
  <c r="F38" i="16"/>
  <c r="H38" i="16" s="1"/>
  <c r="F37" i="16"/>
  <c r="H37" i="16" s="1"/>
  <c r="G36" i="16"/>
  <c r="F36" i="16"/>
  <c r="H36" i="16" s="1"/>
  <c r="F35" i="16"/>
  <c r="H35" i="16" s="1"/>
  <c r="G34" i="16"/>
  <c r="I34" i="16" s="1"/>
  <c r="F34" i="16"/>
  <c r="H34" i="16" s="1"/>
  <c r="F33" i="16"/>
  <c r="H33" i="16" s="1"/>
  <c r="G32" i="16"/>
  <c r="F32" i="16"/>
  <c r="H32" i="16" s="1"/>
  <c r="F31" i="16"/>
  <c r="H31" i="16" s="1"/>
  <c r="G30" i="16"/>
  <c r="I30" i="16" s="1"/>
  <c r="F30" i="16"/>
  <c r="H30" i="16" s="1"/>
  <c r="F29" i="16"/>
  <c r="H29" i="16" s="1"/>
  <c r="G28" i="16"/>
  <c r="F28" i="16"/>
  <c r="H28" i="16" s="1"/>
  <c r="F27" i="16"/>
  <c r="H27" i="16" s="1"/>
  <c r="G26" i="16"/>
  <c r="F26" i="16"/>
  <c r="H26" i="16" s="1"/>
  <c r="F25" i="16"/>
  <c r="H25" i="16" s="1"/>
  <c r="G24" i="16"/>
  <c r="F24" i="16"/>
  <c r="H24" i="16" s="1"/>
  <c r="F23" i="16"/>
  <c r="H23" i="16" s="1"/>
  <c r="G22" i="16"/>
  <c r="F22" i="16"/>
  <c r="H22" i="16" s="1"/>
  <c r="H21" i="16"/>
  <c r="G21" i="16"/>
  <c r="I21" i="16" s="1"/>
  <c r="F20" i="16"/>
  <c r="H20" i="16" s="1"/>
  <c r="F19" i="16"/>
  <c r="H19" i="16" s="1"/>
  <c r="F18" i="16"/>
  <c r="H18" i="16" s="1"/>
  <c r="F17" i="16"/>
  <c r="H17" i="16" s="1"/>
  <c r="F16" i="16"/>
  <c r="H16" i="16" s="1"/>
  <c r="F15" i="16"/>
  <c r="H15" i="16" s="1"/>
  <c r="F14" i="16"/>
  <c r="H14" i="16" s="1"/>
  <c r="F13" i="16"/>
  <c r="H13" i="16" s="1"/>
  <c r="F12" i="16"/>
  <c r="H12" i="16" s="1"/>
  <c r="F11" i="16"/>
  <c r="H11" i="16" s="1"/>
  <c r="F10" i="16"/>
  <c r="H10" i="16" s="1"/>
  <c r="F9" i="16"/>
  <c r="H9" i="16" s="1"/>
  <c r="F8" i="16"/>
  <c r="H8" i="16" s="1"/>
  <c r="F7" i="16"/>
  <c r="H7" i="16" s="1"/>
  <c r="F6" i="16"/>
  <c r="H6" i="16" s="1"/>
  <c r="F5" i="16"/>
  <c r="H5" i="16" s="1"/>
  <c r="F4" i="16"/>
  <c r="F104" i="15"/>
  <c r="H104" i="15" s="1"/>
  <c r="F103" i="15"/>
  <c r="H103" i="15" s="1"/>
  <c r="F102" i="15"/>
  <c r="H102" i="15" s="1"/>
  <c r="F101" i="15"/>
  <c r="H101" i="15" s="1"/>
  <c r="F100" i="15"/>
  <c r="H100" i="15" s="1"/>
  <c r="F99" i="15"/>
  <c r="H99" i="15" s="1"/>
  <c r="F98" i="15"/>
  <c r="H98" i="15" s="1"/>
  <c r="F97" i="15"/>
  <c r="H97" i="15" s="1"/>
  <c r="F96" i="15"/>
  <c r="H96" i="15" s="1"/>
  <c r="F95" i="15"/>
  <c r="H95" i="15" s="1"/>
  <c r="F94" i="15"/>
  <c r="H94" i="15" s="1"/>
  <c r="F93" i="15"/>
  <c r="H93" i="15" s="1"/>
  <c r="F92" i="15"/>
  <c r="H92" i="15" s="1"/>
  <c r="F91" i="15"/>
  <c r="H91" i="15" s="1"/>
  <c r="F90" i="15"/>
  <c r="H90" i="15" s="1"/>
  <c r="F89" i="15"/>
  <c r="H89" i="15" s="1"/>
  <c r="F88" i="15"/>
  <c r="H88" i="15" s="1"/>
  <c r="F87" i="15"/>
  <c r="H87" i="15" s="1"/>
  <c r="F86" i="15"/>
  <c r="H86" i="15" s="1"/>
  <c r="F85" i="15"/>
  <c r="H85" i="15" s="1"/>
  <c r="F84" i="15"/>
  <c r="H84" i="15" s="1"/>
  <c r="F83" i="15"/>
  <c r="H83" i="15" s="1"/>
  <c r="F82" i="15"/>
  <c r="H82" i="15" s="1"/>
  <c r="F81" i="15"/>
  <c r="H81" i="15" s="1"/>
  <c r="F80" i="15"/>
  <c r="H80" i="15" s="1"/>
  <c r="F79" i="15"/>
  <c r="H79" i="15" s="1"/>
  <c r="F78" i="15"/>
  <c r="H78" i="15" s="1"/>
  <c r="F77" i="15"/>
  <c r="H77" i="15" s="1"/>
  <c r="F76" i="15"/>
  <c r="H76" i="15" s="1"/>
  <c r="F75" i="15"/>
  <c r="H75" i="15" s="1"/>
  <c r="F74" i="15"/>
  <c r="H74" i="15" s="1"/>
  <c r="F73" i="15"/>
  <c r="H73" i="15" s="1"/>
  <c r="F72" i="15"/>
  <c r="H72" i="15" s="1"/>
  <c r="F71" i="15"/>
  <c r="H71" i="15" s="1"/>
  <c r="F70" i="15"/>
  <c r="H70" i="15" s="1"/>
  <c r="F69" i="15"/>
  <c r="H69" i="15" s="1"/>
  <c r="F68" i="15"/>
  <c r="H68" i="15" s="1"/>
  <c r="F67" i="15"/>
  <c r="H67" i="15" s="1"/>
  <c r="F66" i="15"/>
  <c r="H66" i="15" s="1"/>
  <c r="F65" i="15"/>
  <c r="H65" i="15" s="1"/>
  <c r="F64" i="15"/>
  <c r="H64" i="15" s="1"/>
  <c r="F63" i="15"/>
  <c r="H63" i="15" s="1"/>
  <c r="F62" i="15"/>
  <c r="H62" i="15" s="1"/>
  <c r="F61" i="15"/>
  <c r="H61" i="15" s="1"/>
  <c r="F60" i="15"/>
  <c r="H60" i="15" s="1"/>
  <c r="F59" i="15"/>
  <c r="H59" i="15" s="1"/>
  <c r="F58" i="15"/>
  <c r="H58" i="15" s="1"/>
  <c r="F57" i="15"/>
  <c r="H57" i="15" s="1"/>
  <c r="F56" i="15"/>
  <c r="H56" i="15" s="1"/>
  <c r="F55" i="15"/>
  <c r="H55" i="15" s="1"/>
  <c r="F54" i="15"/>
  <c r="H54" i="15" s="1"/>
  <c r="F53" i="15"/>
  <c r="H53" i="15" s="1"/>
  <c r="F52" i="15"/>
  <c r="H52" i="15" s="1"/>
  <c r="F51" i="15"/>
  <c r="H51" i="15" s="1"/>
  <c r="F50" i="15"/>
  <c r="H50" i="15" s="1"/>
  <c r="F49" i="15"/>
  <c r="H49" i="15" s="1"/>
  <c r="F48" i="15"/>
  <c r="H48" i="15" s="1"/>
  <c r="F47" i="15"/>
  <c r="H47" i="15" s="1"/>
  <c r="F46" i="15"/>
  <c r="H46" i="15" s="1"/>
  <c r="F45" i="15"/>
  <c r="H45" i="15" s="1"/>
  <c r="F44" i="15"/>
  <c r="H44" i="15" s="1"/>
  <c r="F43" i="15"/>
  <c r="H43" i="15" s="1"/>
  <c r="F42" i="15"/>
  <c r="H42" i="15" s="1"/>
  <c r="F41" i="15"/>
  <c r="H41" i="15" s="1"/>
  <c r="F40" i="15"/>
  <c r="H40" i="15" s="1"/>
  <c r="F39" i="15"/>
  <c r="H39" i="15" s="1"/>
  <c r="F38" i="15"/>
  <c r="H38" i="15" s="1"/>
  <c r="F37" i="15"/>
  <c r="H37" i="15" s="1"/>
  <c r="F36" i="15"/>
  <c r="H36" i="15" s="1"/>
  <c r="F35" i="15"/>
  <c r="H35" i="15" s="1"/>
  <c r="F34" i="15"/>
  <c r="H34" i="15" s="1"/>
  <c r="F33" i="15"/>
  <c r="H33" i="15" s="1"/>
  <c r="F32" i="15"/>
  <c r="H32" i="15" s="1"/>
  <c r="F31" i="15"/>
  <c r="H31" i="15" s="1"/>
  <c r="F30" i="15"/>
  <c r="H30" i="15" s="1"/>
  <c r="F29" i="15"/>
  <c r="H29" i="15" s="1"/>
  <c r="F28" i="15"/>
  <c r="H28" i="15" s="1"/>
  <c r="F27" i="15"/>
  <c r="H27" i="15" s="1"/>
  <c r="F26" i="15"/>
  <c r="H26" i="15" s="1"/>
  <c r="F25" i="15"/>
  <c r="H25" i="15" s="1"/>
  <c r="F24" i="15"/>
  <c r="H24" i="15" s="1"/>
  <c r="F23" i="15"/>
  <c r="H23" i="15" s="1"/>
  <c r="F22" i="15"/>
  <c r="H22" i="15" s="1"/>
  <c r="H21" i="15"/>
  <c r="G21" i="15"/>
  <c r="I21" i="15" s="1"/>
  <c r="H20" i="15"/>
  <c r="F20" i="15"/>
  <c r="G20" i="15" s="1"/>
  <c r="I20" i="15" s="1"/>
  <c r="F19" i="15"/>
  <c r="H19" i="15" s="1"/>
  <c r="H18" i="15"/>
  <c r="F18" i="15"/>
  <c r="G18" i="15" s="1"/>
  <c r="I18" i="15" s="1"/>
  <c r="F17" i="15"/>
  <c r="H17" i="15" s="1"/>
  <c r="H16" i="15"/>
  <c r="F16" i="15"/>
  <c r="G16" i="15" s="1"/>
  <c r="I16" i="15" s="1"/>
  <c r="F15" i="15"/>
  <c r="H15" i="15" s="1"/>
  <c r="H14" i="15"/>
  <c r="F14" i="15"/>
  <c r="G14" i="15" s="1"/>
  <c r="I14" i="15" s="1"/>
  <c r="F13" i="15"/>
  <c r="H13" i="15" s="1"/>
  <c r="H12" i="15"/>
  <c r="F12" i="15"/>
  <c r="G12" i="15" s="1"/>
  <c r="I12" i="15" s="1"/>
  <c r="F11" i="15"/>
  <c r="H11" i="15" s="1"/>
  <c r="H10" i="15"/>
  <c r="F10" i="15"/>
  <c r="G10" i="15" s="1"/>
  <c r="I10" i="15" s="1"/>
  <c r="F9" i="15"/>
  <c r="H9" i="15" s="1"/>
  <c r="H8" i="15"/>
  <c r="F8" i="15"/>
  <c r="G8" i="15" s="1"/>
  <c r="I8" i="15" s="1"/>
  <c r="F7" i="15"/>
  <c r="H7" i="15" s="1"/>
  <c r="H6" i="15"/>
  <c r="F6" i="15"/>
  <c r="G6" i="15" s="1"/>
  <c r="I6" i="15" s="1"/>
  <c r="F5" i="15"/>
  <c r="H5" i="15" s="1"/>
  <c r="H4" i="15"/>
  <c r="F4" i="15"/>
  <c r="H104" i="14"/>
  <c r="F104" i="14"/>
  <c r="G104" i="14" s="1"/>
  <c r="I104" i="14" s="1"/>
  <c r="H103" i="14"/>
  <c r="F103" i="14"/>
  <c r="G103" i="14" s="1"/>
  <c r="I103" i="14" s="1"/>
  <c r="H102" i="14"/>
  <c r="F102" i="14"/>
  <c r="G102" i="14" s="1"/>
  <c r="F101" i="14"/>
  <c r="G101" i="14" s="1"/>
  <c r="F100" i="14"/>
  <c r="G100" i="14" s="1"/>
  <c r="F99" i="14"/>
  <c r="G99" i="14" s="1"/>
  <c r="H98" i="14"/>
  <c r="F98" i="14"/>
  <c r="G98" i="14" s="1"/>
  <c r="H97" i="14"/>
  <c r="F97" i="14"/>
  <c r="G97" i="14" s="1"/>
  <c r="I97" i="14" s="1"/>
  <c r="H96" i="14"/>
  <c r="F96" i="14"/>
  <c r="G96" i="14" s="1"/>
  <c r="I96" i="14" s="1"/>
  <c r="H95" i="14"/>
  <c r="F95" i="14"/>
  <c r="G95" i="14" s="1"/>
  <c r="I95" i="14" s="1"/>
  <c r="H94" i="14"/>
  <c r="F94" i="14"/>
  <c r="G94" i="14" s="1"/>
  <c r="I94" i="14" s="1"/>
  <c r="H93" i="14"/>
  <c r="F93" i="14"/>
  <c r="G93" i="14" s="1"/>
  <c r="I93" i="14" s="1"/>
  <c r="H92" i="14"/>
  <c r="F92" i="14"/>
  <c r="G92" i="14" s="1"/>
  <c r="I92" i="14" s="1"/>
  <c r="H91" i="14"/>
  <c r="F91" i="14"/>
  <c r="G91" i="14" s="1"/>
  <c r="I91" i="14" s="1"/>
  <c r="H90" i="14"/>
  <c r="F90" i="14"/>
  <c r="G90" i="14" s="1"/>
  <c r="I90" i="14" s="1"/>
  <c r="H89" i="14"/>
  <c r="F89" i="14"/>
  <c r="G89" i="14" s="1"/>
  <c r="I89" i="14" s="1"/>
  <c r="H88" i="14"/>
  <c r="F88" i="14"/>
  <c r="G88" i="14" s="1"/>
  <c r="I88" i="14" s="1"/>
  <c r="H87" i="14"/>
  <c r="F87" i="14"/>
  <c r="G87" i="14" s="1"/>
  <c r="I87" i="14" s="1"/>
  <c r="H86" i="14"/>
  <c r="F86" i="14"/>
  <c r="G86" i="14" s="1"/>
  <c r="I86" i="14" s="1"/>
  <c r="H85" i="14"/>
  <c r="F85" i="14"/>
  <c r="G85" i="14" s="1"/>
  <c r="I85" i="14" s="1"/>
  <c r="H84" i="14"/>
  <c r="F84" i="14"/>
  <c r="G84" i="14" s="1"/>
  <c r="I84" i="14" s="1"/>
  <c r="H83" i="14"/>
  <c r="F83" i="14"/>
  <c r="G83" i="14" s="1"/>
  <c r="I83" i="14" s="1"/>
  <c r="H82" i="14"/>
  <c r="F82" i="14"/>
  <c r="G82" i="14" s="1"/>
  <c r="I82" i="14" s="1"/>
  <c r="H81" i="14"/>
  <c r="F81" i="14"/>
  <c r="G81" i="14" s="1"/>
  <c r="I81" i="14" s="1"/>
  <c r="H80" i="14"/>
  <c r="F80" i="14"/>
  <c r="G80" i="14" s="1"/>
  <c r="I80" i="14" s="1"/>
  <c r="H79" i="14"/>
  <c r="F79" i="14"/>
  <c r="G79" i="14" s="1"/>
  <c r="I79" i="14" s="1"/>
  <c r="H78" i="14"/>
  <c r="F78" i="14"/>
  <c r="G78" i="14" s="1"/>
  <c r="I78" i="14" s="1"/>
  <c r="H77" i="14"/>
  <c r="F77" i="14"/>
  <c r="G77" i="14" s="1"/>
  <c r="I77" i="14" s="1"/>
  <c r="H76" i="14"/>
  <c r="F76" i="14"/>
  <c r="G76" i="14" s="1"/>
  <c r="I76" i="14" s="1"/>
  <c r="H75" i="14"/>
  <c r="F75" i="14"/>
  <c r="G75" i="14" s="1"/>
  <c r="I75" i="14" s="1"/>
  <c r="H74" i="14"/>
  <c r="F74" i="14"/>
  <c r="G74" i="14" s="1"/>
  <c r="I74" i="14" s="1"/>
  <c r="H73" i="14"/>
  <c r="F73" i="14"/>
  <c r="G73" i="14" s="1"/>
  <c r="I73" i="14" s="1"/>
  <c r="H72" i="14"/>
  <c r="F72" i="14"/>
  <c r="G72" i="14" s="1"/>
  <c r="I72" i="14" s="1"/>
  <c r="H71" i="14"/>
  <c r="F71" i="14"/>
  <c r="G71" i="14" s="1"/>
  <c r="I71" i="14" s="1"/>
  <c r="H70" i="14"/>
  <c r="F70" i="14"/>
  <c r="G70" i="14" s="1"/>
  <c r="I70" i="14" s="1"/>
  <c r="H69" i="14"/>
  <c r="I69" i="14" s="1"/>
  <c r="G69" i="14"/>
  <c r="F69" i="14"/>
  <c r="H68" i="14"/>
  <c r="F68" i="14"/>
  <c r="G68" i="14" s="1"/>
  <c r="I68" i="14" s="1"/>
  <c r="H67" i="14"/>
  <c r="I67" i="14" s="1"/>
  <c r="G67" i="14"/>
  <c r="F67" i="14"/>
  <c r="H66" i="14"/>
  <c r="F66" i="14"/>
  <c r="G66" i="14" s="1"/>
  <c r="I66" i="14" s="1"/>
  <c r="H65" i="14"/>
  <c r="I65" i="14" s="1"/>
  <c r="G65" i="14"/>
  <c r="F65" i="14"/>
  <c r="H64" i="14"/>
  <c r="F64" i="14"/>
  <c r="G64" i="14" s="1"/>
  <c r="I64" i="14" s="1"/>
  <c r="H63" i="14"/>
  <c r="I63" i="14" s="1"/>
  <c r="G63" i="14"/>
  <c r="F63" i="14"/>
  <c r="H62" i="14"/>
  <c r="F62" i="14"/>
  <c r="G62" i="14" s="1"/>
  <c r="I62" i="14" s="1"/>
  <c r="H61" i="14"/>
  <c r="I61" i="14" s="1"/>
  <c r="G61" i="14"/>
  <c r="F61" i="14"/>
  <c r="H60" i="14"/>
  <c r="F60" i="14"/>
  <c r="G60" i="14" s="1"/>
  <c r="I60" i="14" s="1"/>
  <c r="H59" i="14"/>
  <c r="I59" i="14" s="1"/>
  <c r="G59" i="14"/>
  <c r="F59" i="14"/>
  <c r="H58" i="14"/>
  <c r="F58" i="14"/>
  <c r="G58" i="14" s="1"/>
  <c r="I58" i="14" s="1"/>
  <c r="H57" i="14"/>
  <c r="I57" i="14" s="1"/>
  <c r="G57" i="14"/>
  <c r="F57" i="14"/>
  <c r="H56" i="14"/>
  <c r="F56" i="14"/>
  <c r="G56" i="14" s="1"/>
  <c r="I56" i="14" s="1"/>
  <c r="H55" i="14"/>
  <c r="I55" i="14" s="1"/>
  <c r="G55" i="14"/>
  <c r="F55" i="14"/>
  <c r="H54" i="14"/>
  <c r="F54" i="14"/>
  <c r="G54" i="14" s="1"/>
  <c r="I54" i="14" s="1"/>
  <c r="H53" i="14"/>
  <c r="I53" i="14" s="1"/>
  <c r="G53" i="14"/>
  <c r="F53" i="14"/>
  <c r="H52" i="14"/>
  <c r="F52" i="14"/>
  <c r="G52" i="14" s="1"/>
  <c r="I52" i="14" s="1"/>
  <c r="H51" i="14"/>
  <c r="I51" i="14" s="1"/>
  <c r="G51" i="14"/>
  <c r="F51" i="14"/>
  <c r="H50" i="14"/>
  <c r="F50" i="14"/>
  <c r="G50" i="14" s="1"/>
  <c r="I50" i="14" s="1"/>
  <c r="H49" i="14"/>
  <c r="I49" i="14" s="1"/>
  <c r="G49" i="14"/>
  <c r="F49" i="14"/>
  <c r="H48" i="14"/>
  <c r="F48" i="14"/>
  <c r="G48" i="14" s="1"/>
  <c r="I48" i="14" s="1"/>
  <c r="H47" i="14"/>
  <c r="I47" i="14" s="1"/>
  <c r="G47" i="14"/>
  <c r="F47" i="14"/>
  <c r="H46" i="14"/>
  <c r="F46" i="14"/>
  <c r="G46" i="14" s="1"/>
  <c r="I46" i="14" s="1"/>
  <c r="H45" i="14"/>
  <c r="I45" i="14" s="1"/>
  <c r="G45" i="14"/>
  <c r="F45" i="14"/>
  <c r="H44" i="14"/>
  <c r="F44" i="14"/>
  <c r="G44" i="14" s="1"/>
  <c r="I44" i="14" s="1"/>
  <c r="H43" i="14"/>
  <c r="I43" i="14" s="1"/>
  <c r="G43" i="14"/>
  <c r="F43" i="14"/>
  <c r="H42" i="14"/>
  <c r="F42" i="14"/>
  <c r="G42" i="14" s="1"/>
  <c r="I42" i="14" s="1"/>
  <c r="H41" i="14"/>
  <c r="I41" i="14" s="1"/>
  <c r="G41" i="14"/>
  <c r="F41" i="14"/>
  <c r="H40" i="14"/>
  <c r="F40" i="14"/>
  <c r="G40" i="14" s="1"/>
  <c r="I40" i="14" s="1"/>
  <c r="H39" i="14"/>
  <c r="I39" i="14" s="1"/>
  <c r="G39" i="14"/>
  <c r="F39" i="14"/>
  <c r="H38" i="14"/>
  <c r="F38" i="14"/>
  <c r="G38" i="14" s="1"/>
  <c r="I38" i="14" s="1"/>
  <c r="H37" i="14"/>
  <c r="I37" i="14" s="1"/>
  <c r="G37" i="14"/>
  <c r="F37" i="14"/>
  <c r="H36" i="14"/>
  <c r="F36" i="14"/>
  <c r="G36" i="14" s="1"/>
  <c r="I36" i="14" s="1"/>
  <c r="H35" i="14"/>
  <c r="I35" i="14" s="1"/>
  <c r="G35" i="14"/>
  <c r="F35" i="14"/>
  <c r="H34" i="14"/>
  <c r="F34" i="14"/>
  <c r="G34" i="14" s="1"/>
  <c r="I34" i="14" s="1"/>
  <c r="H33" i="14"/>
  <c r="I33" i="14" s="1"/>
  <c r="G33" i="14"/>
  <c r="F33" i="14"/>
  <c r="H32" i="14"/>
  <c r="F32" i="14"/>
  <c r="G32" i="14" s="1"/>
  <c r="I32" i="14" s="1"/>
  <c r="H31" i="14"/>
  <c r="I31" i="14" s="1"/>
  <c r="G31" i="14"/>
  <c r="F31" i="14"/>
  <c r="H30" i="14"/>
  <c r="F30" i="14"/>
  <c r="G30" i="14" s="1"/>
  <c r="I30" i="14" s="1"/>
  <c r="H29" i="14"/>
  <c r="I29" i="14" s="1"/>
  <c r="G29" i="14"/>
  <c r="F29" i="14"/>
  <c r="H28" i="14"/>
  <c r="F28" i="14"/>
  <c r="G28" i="14" s="1"/>
  <c r="I28" i="14" s="1"/>
  <c r="H27" i="14"/>
  <c r="I27" i="14" s="1"/>
  <c r="G27" i="14"/>
  <c r="F27" i="14"/>
  <c r="H26" i="14"/>
  <c r="F26" i="14"/>
  <c r="G26" i="14" s="1"/>
  <c r="I26" i="14" s="1"/>
  <c r="H25" i="14"/>
  <c r="I25" i="14" s="1"/>
  <c r="G25" i="14"/>
  <c r="F25" i="14"/>
  <c r="H24" i="14"/>
  <c r="F24" i="14"/>
  <c r="G24" i="14" s="1"/>
  <c r="I24" i="14" s="1"/>
  <c r="H23" i="14"/>
  <c r="I23" i="14" s="1"/>
  <c r="G23" i="14"/>
  <c r="F23" i="14"/>
  <c r="H22" i="14"/>
  <c r="F22" i="14"/>
  <c r="H21" i="14"/>
  <c r="I21" i="14" s="1"/>
  <c r="G21" i="14"/>
  <c r="H20" i="14"/>
  <c r="G20" i="14"/>
  <c r="I20" i="14" s="1"/>
  <c r="F20" i="14"/>
  <c r="H19" i="14"/>
  <c r="G19" i="14"/>
  <c r="I19" i="14" s="1"/>
  <c r="F19" i="14"/>
  <c r="H18" i="14"/>
  <c r="G18" i="14"/>
  <c r="I18" i="14" s="1"/>
  <c r="F18" i="14"/>
  <c r="H17" i="14"/>
  <c r="G17" i="14"/>
  <c r="I17" i="14" s="1"/>
  <c r="F17" i="14"/>
  <c r="H16" i="14"/>
  <c r="G16" i="14"/>
  <c r="I16" i="14" s="1"/>
  <c r="F16" i="14"/>
  <c r="H15" i="14"/>
  <c r="G15" i="14"/>
  <c r="I15" i="14" s="1"/>
  <c r="F15" i="14"/>
  <c r="H14" i="14"/>
  <c r="G14" i="14"/>
  <c r="I14" i="14" s="1"/>
  <c r="F14" i="14"/>
  <c r="H13" i="14"/>
  <c r="G13" i="14"/>
  <c r="I13" i="14" s="1"/>
  <c r="F13" i="14"/>
  <c r="H12" i="14"/>
  <c r="G12" i="14"/>
  <c r="I12" i="14" s="1"/>
  <c r="F12" i="14"/>
  <c r="H11" i="14"/>
  <c r="G11" i="14"/>
  <c r="I11" i="14" s="1"/>
  <c r="F11" i="14"/>
  <c r="H10" i="14"/>
  <c r="G10" i="14"/>
  <c r="I10" i="14" s="1"/>
  <c r="F10" i="14"/>
  <c r="H9" i="14"/>
  <c r="G9" i="14"/>
  <c r="I9" i="14" s="1"/>
  <c r="F9" i="14"/>
  <c r="H8" i="14"/>
  <c r="G8" i="14"/>
  <c r="I8" i="14" s="1"/>
  <c r="F8" i="14"/>
  <c r="H7" i="14"/>
  <c r="G7" i="14"/>
  <c r="I7" i="14" s="1"/>
  <c r="F7" i="14"/>
  <c r="H6" i="14"/>
  <c r="G6" i="14"/>
  <c r="I6" i="14" s="1"/>
  <c r="F6" i="14"/>
  <c r="H5" i="14"/>
  <c r="G5" i="14"/>
  <c r="I5" i="14" s="1"/>
  <c r="F5" i="14"/>
  <c r="F4" i="14"/>
  <c r="G4" i="14" s="1"/>
  <c r="F104" i="13"/>
  <c r="H104" i="13" s="1"/>
  <c r="F103" i="13"/>
  <c r="H103" i="13" s="1"/>
  <c r="F102" i="13"/>
  <c r="H102" i="13" s="1"/>
  <c r="F101" i="13"/>
  <c r="H101" i="13" s="1"/>
  <c r="F100" i="13"/>
  <c r="H100" i="13" s="1"/>
  <c r="F99" i="13"/>
  <c r="H99" i="13" s="1"/>
  <c r="F98" i="13"/>
  <c r="H98" i="13" s="1"/>
  <c r="F97" i="13"/>
  <c r="H97" i="13" s="1"/>
  <c r="F96" i="13"/>
  <c r="H96" i="13" s="1"/>
  <c r="F95" i="13"/>
  <c r="H95" i="13" s="1"/>
  <c r="F94" i="13"/>
  <c r="H94" i="13" s="1"/>
  <c r="F93" i="13"/>
  <c r="H93" i="13" s="1"/>
  <c r="F92" i="13"/>
  <c r="H92" i="13" s="1"/>
  <c r="F91" i="13"/>
  <c r="H91" i="13" s="1"/>
  <c r="F90" i="13"/>
  <c r="H90" i="13" s="1"/>
  <c r="F89" i="13"/>
  <c r="H89" i="13" s="1"/>
  <c r="F88" i="13"/>
  <c r="H88" i="13" s="1"/>
  <c r="F87" i="13"/>
  <c r="H87" i="13" s="1"/>
  <c r="F86" i="13"/>
  <c r="H86" i="13" s="1"/>
  <c r="F85" i="13"/>
  <c r="H85" i="13" s="1"/>
  <c r="F84" i="13"/>
  <c r="H84" i="13" s="1"/>
  <c r="F83" i="13"/>
  <c r="H83" i="13" s="1"/>
  <c r="F82" i="13"/>
  <c r="H82" i="13" s="1"/>
  <c r="F81" i="13"/>
  <c r="H81" i="13" s="1"/>
  <c r="F80" i="13"/>
  <c r="H80" i="13" s="1"/>
  <c r="F79" i="13"/>
  <c r="H79" i="13" s="1"/>
  <c r="F78" i="13"/>
  <c r="H78" i="13" s="1"/>
  <c r="F77" i="13"/>
  <c r="H77" i="13" s="1"/>
  <c r="F76" i="13"/>
  <c r="H76" i="13" s="1"/>
  <c r="F75" i="13"/>
  <c r="H75" i="13" s="1"/>
  <c r="F74" i="13"/>
  <c r="H74" i="13" s="1"/>
  <c r="F73" i="13"/>
  <c r="H73" i="13" s="1"/>
  <c r="F72" i="13"/>
  <c r="H72" i="13" s="1"/>
  <c r="F71" i="13"/>
  <c r="H71" i="13" s="1"/>
  <c r="F70" i="13"/>
  <c r="H70" i="13" s="1"/>
  <c r="F69" i="13"/>
  <c r="H69" i="13" s="1"/>
  <c r="F68" i="13"/>
  <c r="H68" i="13" s="1"/>
  <c r="F67" i="13"/>
  <c r="H67" i="13" s="1"/>
  <c r="F66" i="13"/>
  <c r="H66" i="13" s="1"/>
  <c r="G65" i="13"/>
  <c r="F65" i="13"/>
  <c r="H65" i="13" s="1"/>
  <c r="I65" i="13" s="1"/>
  <c r="F64" i="13"/>
  <c r="H64" i="13" s="1"/>
  <c r="I63" i="13"/>
  <c r="H63" i="13"/>
  <c r="G63" i="13"/>
  <c r="F63" i="13"/>
  <c r="F62" i="13"/>
  <c r="H62" i="13" s="1"/>
  <c r="I61" i="13"/>
  <c r="H61" i="13"/>
  <c r="G61" i="13"/>
  <c r="F61" i="13"/>
  <c r="F60" i="13"/>
  <c r="H60" i="13" s="1"/>
  <c r="I59" i="13"/>
  <c r="H59" i="13"/>
  <c r="G59" i="13"/>
  <c r="F59" i="13"/>
  <c r="F58" i="13"/>
  <c r="H58" i="13" s="1"/>
  <c r="I57" i="13"/>
  <c r="H57" i="13"/>
  <c r="G57" i="13"/>
  <c r="F57" i="13"/>
  <c r="F56" i="13"/>
  <c r="H56" i="13" s="1"/>
  <c r="I55" i="13"/>
  <c r="H55" i="13"/>
  <c r="G55" i="13"/>
  <c r="F55" i="13"/>
  <c r="F54" i="13"/>
  <c r="H54" i="13" s="1"/>
  <c r="I53" i="13"/>
  <c r="H53" i="13"/>
  <c r="G53" i="13"/>
  <c r="F53" i="13"/>
  <c r="F52" i="13"/>
  <c r="H52" i="13" s="1"/>
  <c r="I51" i="13"/>
  <c r="H51" i="13"/>
  <c r="G51" i="13"/>
  <c r="F51" i="13"/>
  <c r="F50" i="13"/>
  <c r="H50" i="13" s="1"/>
  <c r="I49" i="13"/>
  <c r="H49" i="13"/>
  <c r="G49" i="13"/>
  <c r="F49" i="13"/>
  <c r="F48" i="13"/>
  <c r="H48" i="13" s="1"/>
  <c r="I47" i="13"/>
  <c r="H47" i="13"/>
  <c r="G47" i="13"/>
  <c r="F47" i="13"/>
  <c r="F46" i="13"/>
  <c r="H46" i="13" s="1"/>
  <c r="I45" i="13"/>
  <c r="H45" i="13"/>
  <c r="G45" i="13"/>
  <c r="F45" i="13"/>
  <c r="F44" i="13"/>
  <c r="H44" i="13" s="1"/>
  <c r="I43" i="13"/>
  <c r="H43" i="13"/>
  <c r="G43" i="13"/>
  <c r="F43" i="13"/>
  <c r="F42" i="13"/>
  <c r="H42" i="13" s="1"/>
  <c r="I41" i="13"/>
  <c r="H41" i="13"/>
  <c r="G41" i="13"/>
  <c r="F41" i="13"/>
  <c r="F40" i="13"/>
  <c r="H40" i="13" s="1"/>
  <c r="I39" i="13"/>
  <c r="H39" i="13"/>
  <c r="G39" i="13"/>
  <c r="F39" i="13"/>
  <c r="F38" i="13"/>
  <c r="H38" i="13" s="1"/>
  <c r="I37" i="13"/>
  <c r="H37" i="13"/>
  <c r="G37" i="13"/>
  <c r="F37" i="13"/>
  <c r="F36" i="13"/>
  <c r="H36" i="13" s="1"/>
  <c r="I35" i="13"/>
  <c r="H35" i="13"/>
  <c r="G35" i="13"/>
  <c r="F35" i="13"/>
  <c r="F34" i="13"/>
  <c r="H34" i="13" s="1"/>
  <c r="I33" i="13"/>
  <c r="H33" i="13"/>
  <c r="G33" i="13"/>
  <c r="F33" i="13"/>
  <c r="F32" i="13"/>
  <c r="H32" i="13" s="1"/>
  <c r="I31" i="13"/>
  <c r="H31" i="13"/>
  <c r="G31" i="13"/>
  <c r="F31" i="13"/>
  <c r="F30" i="13"/>
  <c r="H30" i="13" s="1"/>
  <c r="I29" i="13"/>
  <c r="H29" i="13"/>
  <c r="G29" i="13"/>
  <c r="F29" i="13"/>
  <c r="F28" i="13"/>
  <c r="H28" i="13" s="1"/>
  <c r="I27" i="13"/>
  <c r="H27" i="13"/>
  <c r="G27" i="13"/>
  <c r="F27" i="13"/>
  <c r="F26" i="13"/>
  <c r="H26" i="13" s="1"/>
  <c r="I25" i="13"/>
  <c r="H25" i="13"/>
  <c r="G25" i="13"/>
  <c r="F25" i="13"/>
  <c r="F24" i="13"/>
  <c r="H24" i="13" s="1"/>
  <c r="I23" i="13"/>
  <c r="H23" i="13"/>
  <c r="G23" i="13"/>
  <c r="F23" i="13"/>
  <c r="F22" i="13"/>
  <c r="H22" i="13" s="1"/>
  <c r="I21" i="13"/>
  <c r="H21" i="13"/>
  <c r="G21" i="13"/>
  <c r="H20" i="13"/>
  <c r="F20" i="13"/>
  <c r="G20" i="13" s="1"/>
  <c r="I20" i="13" s="1"/>
  <c r="I19" i="13"/>
  <c r="H19" i="13"/>
  <c r="G19" i="13"/>
  <c r="F19" i="13"/>
  <c r="H18" i="13"/>
  <c r="F18" i="13"/>
  <c r="G18" i="13" s="1"/>
  <c r="I18" i="13" s="1"/>
  <c r="I17" i="13"/>
  <c r="H17" i="13"/>
  <c r="G17" i="13"/>
  <c r="F17" i="13"/>
  <c r="H16" i="13"/>
  <c r="F16" i="13"/>
  <c r="G16" i="13" s="1"/>
  <c r="I16" i="13" s="1"/>
  <c r="I15" i="13"/>
  <c r="H15" i="13"/>
  <c r="G15" i="13"/>
  <c r="F15" i="13"/>
  <c r="H14" i="13"/>
  <c r="F14" i="13"/>
  <c r="G14" i="13" s="1"/>
  <c r="I14" i="13" s="1"/>
  <c r="I13" i="13"/>
  <c r="H13" i="13"/>
  <c r="G13" i="13"/>
  <c r="F13" i="13"/>
  <c r="H12" i="13"/>
  <c r="F12" i="13"/>
  <c r="G12" i="13" s="1"/>
  <c r="I12" i="13" s="1"/>
  <c r="I11" i="13"/>
  <c r="H11" i="13"/>
  <c r="G11" i="13"/>
  <c r="F11" i="13"/>
  <c r="H10" i="13"/>
  <c r="F10" i="13"/>
  <c r="G10" i="13" s="1"/>
  <c r="I10" i="13" s="1"/>
  <c r="I9" i="13"/>
  <c r="H9" i="13"/>
  <c r="G9" i="13"/>
  <c r="F9" i="13"/>
  <c r="H8" i="13"/>
  <c r="F8" i="13"/>
  <c r="G8" i="13" s="1"/>
  <c r="I8" i="13" s="1"/>
  <c r="I7" i="13"/>
  <c r="H7" i="13"/>
  <c r="G7" i="13"/>
  <c r="F7" i="13"/>
  <c r="H6" i="13"/>
  <c r="F6" i="13"/>
  <c r="G6" i="13" s="1"/>
  <c r="I6" i="13" s="1"/>
  <c r="I5" i="13"/>
  <c r="H5" i="13"/>
  <c r="G5" i="13"/>
  <c r="F5" i="13"/>
  <c r="H4" i="13"/>
  <c r="F4" i="13"/>
  <c r="F104" i="12"/>
  <c r="F103" i="12"/>
  <c r="H103" i="12" s="1"/>
  <c r="F102" i="12"/>
  <c r="F101" i="12"/>
  <c r="H101" i="12" s="1"/>
  <c r="F100" i="12"/>
  <c r="F99" i="12"/>
  <c r="H99" i="12" s="1"/>
  <c r="F98" i="12"/>
  <c r="F97" i="12"/>
  <c r="H97" i="12" s="1"/>
  <c r="F96" i="12"/>
  <c r="F95" i="12"/>
  <c r="H95" i="12" s="1"/>
  <c r="F94" i="12"/>
  <c r="F93" i="12"/>
  <c r="H93" i="12" s="1"/>
  <c r="F92" i="12"/>
  <c r="F91" i="12"/>
  <c r="H91" i="12" s="1"/>
  <c r="F90" i="12"/>
  <c r="F89" i="12"/>
  <c r="H89" i="12" s="1"/>
  <c r="F88" i="12"/>
  <c r="F87" i="12"/>
  <c r="H87" i="12" s="1"/>
  <c r="F86" i="12"/>
  <c r="F85" i="12"/>
  <c r="H85" i="12" s="1"/>
  <c r="F84" i="12"/>
  <c r="F83" i="12"/>
  <c r="H83" i="12" s="1"/>
  <c r="F82" i="12"/>
  <c r="F81" i="12"/>
  <c r="H81" i="12" s="1"/>
  <c r="F80" i="12"/>
  <c r="F79" i="12"/>
  <c r="H79" i="12" s="1"/>
  <c r="F78" i="12"/>
  <c r="F77" i="12"/>
  <c r="H77" i="12" s="1"/>
  <c r="F76" i="12"/>
  <c r="F75" i="12"/>
  <c r="H75" i="12" s="1"/>
  <c r="F74" i="12"/>
  <c r="F73" i="12"/>
  <c r="H73" i="12" s="1"/>
  <c r="F72" i="12"/>
  <c r="F71" i="12"/>
  <c r="H71" i="12" s="1"/>
  <c r="F70" i="12"/>
  <c r="F69" i="12"/>
  <c r="H69" i="12" s="1"/>
  <c r="F68" i="12"/>
  <c r="F67" i="12"/>
  <c r="H67" i="12" s="1"/>
  <c r="F66" i="12"/>
  <c r="F65" i="12"/>
  <c r="H65" i="12" s="1"/>
  <c r="F64" i="12"/>
  <c r="F63" i="12"/>
  <c r="H63" i="12" s="1"/>
  <c r="F62" i="12"/>
  <c r="F61" i="12"/>
  <c r="H61" i="12" s="1"/>
  <c r="F60" i="12"/>
  <c r="F59" i="12"/>
  <c r="H59" i="12" s="1"/>
  <c r="F58" i="12"/>
  <c r="F57" i="12"/>
  <c r="H57" i="12" s="1"/>
  <c r="F56" i="12"/>
  <c r="F55" i="12"/>
  <c r="H55" i="12" s="1"/>
  <c r="F54" i="12"/>
  <c r="F53" i="12"/>
  <c r="H53" i="12" s="1"/>
  <c r="F52" i="12"/>
  <c r="F51" i="12"/>
  <c r="H51" i="12" s="1"/>
  <c r="F50" i="12"/>
  <c r="F49" i="12"/>
  <c r="H49" i="12" s="1"/>
  <c r="F48" i="12"/>
  <c r="F47" i="12"/>
  <c r="H47" i="12" s="1"/>
  <c r="F46" i="12"/>
  <c r="F45" i="12"/>
  <c r="H45" i="12" s="1"/>
  <c r="F44" i="12"/>
  <c r="H44" i="12" s="1"/>
  <c r="F43" i="12"/>
  <c r="H43" i="12" s="1"/>
  <c r="F42" i="12"/>
  <c r="F41" i="12"/>
  <c r="H41" i="12" s="1"/>
  <c r="F40" i="12"/>
  <c r="F39" i="12"/>
  <c r="H39" i="12" s="1"/>
  <c r="F38" i="12"/>
  <c r="F37" i="12"/>
  <c r="H37" i="12" s="1"/>
  <c r="F36" i="12"/>
  <c r="F35" i="12"/>
  <c r="H35" i="12" s="1"/>
  <c r="F34" i="12"/>
  <c r="F33" i="12"/>
  <c r="H33" i="12" s="1"/>
  <c r="F32" i="12"/>
  <c r="F31" i="12"/>
  <c r="H31" i="12" s="1"/>
  <c r="F30" i="12"/>
  <c r="F29" i="12"/>
  <c r="H29" i="12" s="1"/>
  <c r="F28" i="12"/>
  <c r="F27" i="12"/>
  <c r="H27" i="12" s="1"/>
  <c r="F26" i="12"/>
  <c r="F25" i="12"/>
  <c r="H25" i="12" s="1"/>
  <c r="F24" i="12"/>
  <c r="F23" i="12"/>
  <c r="H23" i="12" s="1"/>
  <c r="F22" i="12"/>
  <c r="H22" i="12" s="1"/>
  <c r="I21" i="12"/>
  <c r="H21" i="12"/>
  <c r="G21" i="12"/>
  <c r="F20" i="12"/>
  <c r="I19" i="12"/>
  <c r="H19" i="12"/>
  <c r="G19" i="12"/>
  <c r="F19" i="12"/>
  <c r="F18" i="12"/>
  <c r="I17" i="12"/>
  <c r="H17" i="12"/>
  <c r="G17" i="12"/>
  <c r="F17" i="12"/>
  <c r="F16" i="12"/>
  <c r="I15" i="12"/>
  <c r="H15" i="12"/>
  <c r="G15" i="12"/>
  <c r="F15" i="12"/>
  <c r="F14" i="12"/>
  <c r="I13" i="12"/>
  <c r="H13" i="12"/>
  <c r="G13" i="12"/>
  <c r="F13" i="12"/>
  <c r="F12" i="12"/>
  <c r="I11" i="12"/>
  <c r="H11" i="12"/>
  <c r="G11" i="12"/>
  <c r="F11" i="12"/>
  <c r="F10" i="12"/>
  <c r="I9" i="12"/>
  <c r="H9" i="12"/>
  <c r="G9" i="12"/>
  <c r="F9" i="12"/>
  <c r="F8" i="12"/>
  <c r="I7" i="12"/>
  <c r="H7" i="12"/>
  <c r="G7" i="12"/>
  <c r="F7" i="12"/>
  <c r="F6" i="12"/>
  <c r="I5" i="12"/>
  <c r="H5" i="12"/>
  <c r="G5" i="12"/>
  <c r="F5" i="12"/>
  <c r="F4" i="12"/>
  <c r="F104" i="11"/>
  <c r="G104" i="11" s="1"/>
  <c r="H103" i="11"/>
  <c r="F103" i="11"/>
  <c r="G103" i="11" s="1"/>
  <c r="I103" i="11" s="1"/>
  <c r="F102" i="11"/>
  <c r="G102" i="11" s="1"/>
  <c r="H101" i="11"/>
  <c r="F101" i="11"/>
  <c r="G101" i="11" s="1"/>
  <c r="I101" i="11" s="1"/>
  <c r="F100" i="11"/>
  <c r="H100" i="11" s="1"/>
  <c r="H99" i="11"/>
  <c r="F99" i="11"/>
  <c r="G99" i="11" s="1"/>
  <c r="I99" i="11" s="1"/>
  <c r="F98" i="11"/>
  <c r="G98" i="11" s="1"/>
  <c r="H97" i="11"/>
  <c r="F97" i="11"/>
  <c r="G97" i="11" s="1"/>
  <c r="F96" i="11"/>
  <c r="G96" i="11" s="1"/>
  <c r="H95" i="11"/>
  <c r="F95" i="11"/>
  <c r="G95" i="11" s="1"/>
  <c r="I95" i="11" s="1"/>
  <c r="F94" i="11"/>
  <c r="H94" i="11" s="1"/>
  <c r="H93" i="11"/>
  <c r="F93" i="11"/>
  <c r="G93" i="11" s="1"/>
  <c r="I93" i="11" s="1"/>
  <c r="F92" i="11"/>
  <c r="G92" i="11" s="1"/>
  <c r="H91" i="11"/>
  <c r="F91" i="11"/>
  <c r="G91" i="11" s="1"/>
  <c r="I91" i="11" s="1"/>
  <c r="F90" i="11"/>
  <c r="G90" i="11" s="1"/>
  <c r="H89" i="11"/>
  <c r="F89" i="11"/>
  <c r="G89" i="11" s="1"/>
  <c r="I89" i="11" s="1"/>
  <c r="F88" i="11"/>
  <c r="H88" i="11" s="1"/>
  <c r="H87" i="11"/>
  <c r="F87" i="11"/>
  <c r="G87" i="11" s="1"/>
  <c r="I87" i="11" s="1"/>
  <c r="F86" i="11"/>
  <c r="G86" i="11" s="1"/>
  <c r="H85" i="11"/>
  <c r="F85" i="11"/>
  <c r="G85" i="11" s="1"/>
  <c r="I85" i="11" s="1"/>
  <c r="F84" i="11"/>
  <c r="G84" i="11" s="1"/>
  <c r="H83" i="11"/>
  <c r="F83" i="11"/>
  <c r="G83" i="11" s="1"/>
  <c r="I83" i="11" s="1"/>
  <c r="F82" i="11"/>
  <c r="G82" i="11" s="1"/>
  <c r="H81" i="11"/>
  <c r="F81" i="11"/>
  <c r="G81" i="11" s="1"/>
  <c r="I81" i="11" s="1"/>
  <c r="F80" i="11"/>
  <c r="H80" i="11" s="1"/>
  <c r="H79" i="11"/>
  <c r="F79" i="11"/>
  <c r="G79" i="11" s="1"/>
  <c r="I79" i="11" s="1"/>
  <c r="F78" i="11"/>
  <c r="G78" i="11" s="1"/>
  <c r="H77" i="11"/>
  <c r="F77" i="11"/>
  <c r="G77" i="11" s="1"/>
  <c r="I77" i="11" s="1"/>
  <c r="F76" i="11"/>
  <c r="G76" i="11" s="1"/>
  <c r="H75" i="11"/>
  <c r="F75" i="11"/>
  <c r="G75" i="11" s="1"/>
  <c r="I75" i="11" s="1"/>
  <c r="F74" i="11"/>
  <c r="H74" i="11" s="1"/>
  <c r="H73" i="11"/>
  <c r="F73" i="11"/>
  <c r="G73" i="11" s="1"/>
  <c r="I73" i="11" s="1"/>
  <c r="F72" i="11"/>
  <c r="G72" i="11" s="1"/>
  <c r="H71" i="11"/>
  <c r="F71" i="11"/>
  <c r="G71" i="11" s="1"/>
  <c r="I71" i="11" s="1"/>
  <c r="F70" i="11"/>
  <c r="G70" i="11" s="1"/>
  <c r="H69" i="11"/>
  <c r="F69" i="11"/>
  <c r="G69" i="11" s="1"/>
  <c r="I69" i="11" s="1"/>
  <c r="F68" i="11"/>
  <c r="H68" i="11" s="1"/>
  <c r="H67" i="11"/>
  <c r="F67" i="11"/>
  <c r="G67" i="11" s="1"/>
  <c r="I67" i="11" s="1"/>
  <c r="F66" i="11"/>
  <c r="G66" i="11" s="1"/>
  <c r="H65" i="11"/>
  <c r="F65" i="11"/>
  <c r="G65" i="11" s="1"/>
  <c r="I65" i="11" s="1"/>
  <c r="F64" i="11"/>
  <c r="G64" i="11" s="1"/>
  <c r="H63" i="11"/>
  <c r="F63" i="11"/>
  <c r="G63" i="11" s="1"/>
  <c r="I63" i="11" s="1"/>
  <c r="F62" i="11"/>
  <c r="H62" i="11" s="1"/>
  <c r="H61" i="11"/>
  <c r="F61" i="11"/>
  <c r="G61" i="11" s="1"/>
  <c r="I61" i="11" s="1"/>
  <c r="F60" i="11"/>
  <c r="H60" i="11" s="1"/>
  <c r="H59" i="11"/>
  <c r="F59" i="11"/>
  <c r="G59" i="11" s="1"/>
  <c r="I59" i="11" s="1"/>
  <c r="F58" i="11"/>
  <c r="G58" i="11" s="1"/>
  <c r="H57" i="11"/>
  <c r="F57" i="11"/>
  <c r="G57" i="11" s="1"/>
  <c r="I57" i="11" s="1"/>
  <c r="F56" i="11"/>
  <c r="G56" i="11" s="1"/>
  <c r="H55" i="11"/>
  <c r="F55" i="11"/>
  <c r="G55" i="11" s="1"/>
  <c r="I55" i="11" s="1"/>
  <c r="F54" i="11"/>
  <c r="H54" i="11" s="1"/>
  <c r="H53" i="11"/>
  <c r="F53" i="11"/>
  <c r="G53" i="11" s="1"/>
  <c r="I53" i="11" s="1"/>
  <c r="F52" i="11"/>
  <c r="G52" i="11" s="1"/>
  <c r="H51" i="11"/>
  <c r="F51" i="11"/>
  <c r="G51" i="11" s="1"/>
  <c r="I51" i="11" s="1"/>
  <c r="F50" i="11"/>
  <c r="G50" i="11" s="1"/>
  <c r="H49" i="11"/>
  <c r="F49" i="11"/>
  <c r="G49" i="11" s="1"/>
  <c r="I49" i="11" s="1"/>
  <c r="F48" i="11"/>
  <c r="H48" i="11" s="1"/>
  <c r="H47" i="11"/>
  <c r="F47" i="11"/>
  <c r="G47" i="11" s="1"/>
  <c r="I47" i="11" s="1"/>
  <c r="F46" i="11"/>
  <c r="G46" i="11" s="1"/>
  <c r="H45" i="11"/>
  <c r="F45" i="11"/>
  <c r="G45" i="11" s="1"/>
  <c r="I45" i="11" s="1"/>
  <c r="F44" i="11"/>
  <c r="G44" i="11" s="1"/>
  <c r="H43" i="11"/>
  <c r="F43" i="11"/>
  <c r="G43" i="11" s="1"/>
  <c r="I43" i="11" s="1"/>
  <c r="F42" i="11"/>
  <c r="H42" i="11" s="1"/>
  <c r="H41" i="11"/>
  <c r="F41" i="11"/>
  <c r="G41" i="11" s="1"/>
  <c r="I41" i="11" s="1"/>
  <c r="F40" i="11"/>
  <c r="G40" i="11" s="1"/>
  <c r="H39" i="11"/>
  <c r="F39" i="11"/>
  <c r="G39" i="11" s="1"/>
  <c r="I39" i="11" s="1"/>
  <c r="F38" i="11"/>
  <c r="G38" i="11" s="1"/>
  <c r="H37" i="11"/>
  <c r="G37" i="11"/>
  <c r="I37" i="11" s="1"/>
  <c r="F37" i="11"/>
  <c r="F36" i="11"/>
  <c r="H36" i="11" s="1"/>
  <c r="H35" i="11"/>
  <c r="G35" i="11"/>
  <c r="I35" i="11" s="1"/>
  <c r="F35" i="11"/>
  <c r="F34" i="11"/>
  <c r="G34" i="11" s="1"/>
  <c r="H33" i="11"/>
  <c r="G33" i="11"/>
  <c r="I33" i="11" s="1"/>
  <c r="F33" i="11"/>
  <c r="F32" i="11"/>
  <c r="G32" i="11" s="1"/>
  <c r="H31" i="11"/>
  <c r="G31" i="11"/>
  <c r="I31" i="11" s="1"/>
  <c r="F31" i="11"/>
  <c r="F30" i="11"/>
  <c r="G30" i="11" s="1"/>
  <c r="H29" i="11"/>
  <c r="G29" i="11"/>
  <c r="I29" i="11" s="1"/>
  <c r="F29" i="11"/>
  <c r="F28" i="11"/>
  <c r="H28" i="11" s="1"/>
  <c r="H27" i="11"/>
  <c r="G27" i="11"/>
  <c r="I27" i="11" s="1"/>
  <c r="F27" i="11"/>
  <c r="F26" i="11"/>
  <c r="G26" i="11" s="1"/>
  <c r="H25" i="11"/>
  <c r="G25" i="11"/>
  <c r="I25" i="11" s="1"/>
  <c r="F25" i="11"/>
  <c r="F24" i="11"/>
  <c r="G24" i="11" s="1"/>
  <c r="H23" i="11"/>
  <c r="G23" i="11"/>
  <c r="I23" i="11" s="1"/>
  <c r="F23" i="11"/>
  <c r="F22" i="11"/>
  <c r="G22" i="11" s="1"/>
  <c r="H21" i="11"/>
  <c r="G21" i="11"/>
  <c r="I21" i="11" s="1"/>
  <c r="F20" i="11"/>
  <c r="H20" i="11" s="1"/>
  <c r="G19" i="11"/>
  <c r="F19" i="11"/>
  <c r="H19" i="11" s="1"/>
  <c r="I19" i="11" s="1"/>
  <c r="F18" i="11"/>
  <c r="H18" i="11" s="1"/>
  <c r="G17" i="11"/>
  <c r="F17" i="11"/>
  <c r="H17" i="11" s="1"/>
  <c r="I17" i="11" s="1"/>
  <c r="F16" i="11"/>
  <c r="H16" i="11" s="1"/>
  <c r="G15" i="11"/>
  <c r="F15" i="11"/>
  <c r="H15" i="11" s="1"/>
  <c r="I15" i="11" s="1"/>
  <c r="F14" i="11"/>
  <c r="H14" i="11" s="1"/>
  <c r="G13" i="11"/>
  <c r="F13" i="11"/>
  <c r="H13" i="11" s="1"/>
  <c r="I13" i="11" s="1"/>
  <c r="F12" i="11"/>
  <c r="H12" i="11" s="1"/>
  <c r="G11" i="11"/>
  <c r="F11" i="11"/>
  <c r="H11" i="11" s="1"/>
  <c r="I11" i="11" s="1"/>
  <c r="F10" i="11"/>
  <c r="H10" i="11" s="1"/>
  <c r="G9" i="11"/>
  <c r="F9" i="11"/>
  <c r="H9" i="11" s="1"/>
  <c r="I9" i="11" s="1"/>
  <c r="F8" i="11"/>
  <c r="H8" i="11" s="1"/>
  <c r="G7" i="11"/>
  <c r="F7" i="11"/>
  <c r="H7" i="11" s="1"/>
  <c r="I7" i="11" s="1"/>
  <c r="F6" i="11"/>
  <c r="H6" i="11" s="1"/>
  <c r="F5" i="11"/>
  <c r="H5" i="11" s="1"/>
  <c r="F4" i="11"/>
  <c r="G104" i="10"/>
  <c r="F104" i="10"/>
  <c r="H104" i="10" s="1"/>
  <c r="F103" i="10"/>
  <c r="H103" i="10" s="1"/>
  <c r="G102" i="10"/>
  <c r="F102" i="10"/>
  <c r="H102" i="10" s="1"/>
  <c r="F101" i="10"/>
  <c r="H101" i="10" s="1"/>
  <c r="G100" i="10"/>
  <c r="I100" i="10" s="1"/>
  <c r="F100" i="10"/>
  <c r="H100" i="10" s="1"/>
  <c r="F99" i="10"/>
  <c r="H99" i="10" s="1"/>
  <c r="G98" i="10"/>
  <c r="F98" i="10"/>
  <c r="H98" i="10" s="1"/>
  <c r="F97" i="10"/>
  <c r="H97" i="10" s="1"/>
  <c r="F96" i="10"/>
  <c r="H96" i="10" s="1"/>
  <c r="F95" i="10"/>
  <c r="H95" i="10" s="1"/>
  <c r="F94" i="10"/>
  <c r="H94" i="10" s="1"/>
  <c r="F93" i="10"/>
  <c r="H93" i="10" s="1"/>
  <c r="G92" i="10"/>
  <c r="I92" i="10" s="1"/>
  <c r="F92" i="10"/>
  <c r="H92" i="10" s="1"/>
  <c r="F91" i="10"/>
  <c r="H91" i="10" s="1"/>
  <c r="F90" i="10"/>
  <c r="H90" i="10" s="1"/>
  <c r="F89" i="10"/>
  <c r="H89" i="10" s="1"/>
  <c r="G88" i="10"/>
  <c r="F88" i="10"/>
  <c r="H88" i="10" s="1"/>
  <c r="F87" i="10"/>
  <c r="H87" i="10" s="1"/>
  <c r="G86" i="10"/>
  <c r="F86" i="10"/>
  <c r="H86" i="10" s="1"/>
  <c r="F85" i="10"/>
  <c r="H85" i="10" s="1"/>
  <c r="F84" i="10"/>
  <c r="H84" i="10" s="1"/>
  <c r="F83" i="10"/>
  <c r="H83" i="10" s="1"/>
  <c r="G82" i="10"/>
  <c r="F82" i="10"/>
  <c r="H82" i="10" s="1"/>
  <c r="F81" i="10"/>
  <c r="H81" i="10" s="1"/>
  <c r="G80" i="10"/>
  <c r="F80" i="10"/>
  <c r="H80" i="10" s="1"/>
  <c r="F79" i="10"/>
  <c r="H79" i="10" s="1"/>
  <c r="G78" i="10"/>
  <c r="I78" i="10" s="1"/>
  <c r="F78" i="10"/>
  <c r="H78" i="10" s="1"/>
  <c r="F77" i="10"/>
  <c r="H77" i="10" s="1"/>
  <c r="G76" i="10"/>
  <c r="I76" i="10" s="1"/>
  <c r="F76" i="10"/>
  <c r="H76" i="10" s="1"/>
  <c r="F75" i="10"/>
  <c r="H75" i="10" s="1"/>
  <c r="F74" i="10"/>
  <c r="H74" i="10" s="1"/>
  <c r="F73" i="10"/>
  <c r="H73" i="10" s="1"/>
  <c r="G72" i="10"/>
  <c r="F72" i="10"/>
  <c r="H72" i="10" s="1"/>
  <c r="F71" i="10"/>
  <c r="H71" i="10" s="1"/>
  <c r="G70" i="10"/>
  <c r="F70" i="10"/>
  <c r="H70" i="10" s="1"/>
  <c r="F69" i="10"/>
  <c r="H69" i="10" s="1"/>
  <c r="F68" i="10"/>
  <c r="H68" i="10" s="1"/>
  <c r="F67" i="10"/>
  <c r="H67" i="10" s="1"/>
  <c r="G66" i="10"/>
  <c r="F66" i="10"/>
  <c r="H66" i="10" s="1"/>
  <c r="F65" i="10"/>
  <c r="H65" i="10" s="1"/>
  <c r="G64" i="10"/>
  <c r="F64" i="10"/>
  <c r="H64" i="10" s="1"/>
  <c r="F63" i="10"/>
  <c r="H63" i="10" s="1"/>
  <c r="G62" i="10"/>
  <c r="I62" i="10" s="1"/>
  <c r="F62" i="10"/>
  <c r="H62" i="10" s="1"/>
  <c r="F61" i="10"/>
  <c r="H61" i="10" s="1"/>
  <c r="G60" i="10"/>
  <c r="I60" i="10" s="1"/>
  <c r="F60" i="10"/>
  <c r="H60" i="10" s="1"/>
  <c r="F59" i="10"/>
  <c r="H59" i="10" s="1"/>
  <c r="F58" i="10"/>
  <c r="H58" i="10" s="1"/>
  <c r="F57" i="10"/>
  <c r="H57" i="10" s="1"/>
  <c r="G56" i="10"/>
  <c r="F56" i="10"/>
  <c r="H56" i="10" s="1"/>
  <c r="F55" i="10"/>
  <c r="H55" i="10" s="1"/>
  <c r="G54" i="10"/>
  <c r="F54" i="10"/>
  <c r="H54" i="10" s="1"/>
  <c r="F53" i="10"/>
  <c r="H53" i="10" s="1"/>
  <c r="F52" i="10"/>
  <c r="H52" i="10" s="1"/>
  <c r="F51" i="10"/>
  <c r="H51" i="10" s="1"/>
  <c r="G50" i="10"/>
  <c r="F50" i="10"/>
  <c r="H50" i="10" s="1"/>
  <c r="F49" i="10"/>
  <c r="H49" i="10" s="1"/>
  <c r="G48" i="10"/>
  <c r="F48" i="10"/>
  <c r="H48" i="10" s="1"/>
  <c r="F47" i="10"/>
  <c r="H47" i="10" s="1"/>
  <c r="G46" i="10"/>
  <c r="I46" i="10" s="1"/>
  <c r="F46" i="10"/>
  <c r="H46" i="10" s="1"/>
  <c r="F45" i="10"/>
  <c r="H45" i="10" s="1"/>
  <c r="G44" i="10"/>
  <c r="I44" i="10" s="1"/>
  <c r="F44" i="10"/>
  <c r="H44" i="10" s="1"/>
  <c r="F43" i="10"/>
  <c r="H43" i="10" s="1"/>
  <c r="F42" i="10"/>
  <c r="H42" i="10" s="1"/>
  <c r="F41" i="10"/>
  <c r="H41" i="10" s="1"/>
  <c r="G40" i="10"/>
  <c r="F40" i="10"/>
  <c r="H40" i="10" s="1"/>
  <c r="F39" i="10"/>
  <c r="H39" i="10" s="1"/>
  <c r="G38" i="10"/>
  <c r="F38" i="10"/>
  <c r="H38" i="10" s="1"/>
  <c r="F37" i="10"/>
  <c r="H37" i="10" s="1"/>
  <c r="F36" i="10"/>
  <c r="H36" i="10" s="1"/>
  <c r="F35" i="10"/>
  <c r="H35" i="10" s="1"/>
  <c r="G34" i="10"/>
  <c r="F34" i="10"/>
  <c r="H34" i="10" s="1"/>
  <c r="F33" i="10"/>
  <c r="H33" i="10" s="1"/>
  <c r="G32" i="10"/>
  <c r="F32" i="10"/>
  <c r="H32" i="10" s="1"/>
  <c r="F31" i="10"/>
  <c r="H31" i="10" s="1"/>
  <c r="G30" i="10"/>
  <c r="I30" i="10" s="1"/>
  <c r="F30" i="10"/>
  <c r="H30" i="10" s="1"/>
  <c r="F29" i="10"/>
  <c r="H29" i="10" s="1"/>
  <c r="G28" i="10"/>
  <c r="I28" i="10" s="1"/>
  <c r="F28" i="10"/>
  <c r="H28" i="10" s="1"/>
  <c r="H27" i="10"/>
  <c r="F27" i="10"/>
  <c r="G27" i="10" s="1"/>
  <c r="I27" i="10" s="1"/>
  <c r="F26" i="10"/>
  <c r="H26" i="10" s="1"/>
  <c r="H25" i="10"/>
  <c r="F25" i="10"/>
  <c r="G25" i="10" s="1"/>
  <c r="I25" i="10" s="1"/>
  <c r="G24" i="10"/>
  <c r="I24" i="10" s="1"/>
  <c r="F24" i="10"/>
  <c r="H24" i="10" s="1"/>
  <c r="F23" i="10"/>
  <c r="G23" i="10" s="1"/>
  <c r="F22" i="10"/>
  <c r="H22" i="10" s="1"/>
  <c r="H21" i="10"/>
  <c r="G21" i="10"/>
  <c r="I21" i="10" s="1"/>
  <c r="F20" i="10"/>
  <c r="H20" i="10" s="1"/>
  <c r="G19" i="10"/>
  <c r="F19" i="10"/>
  <c r="H19" i="10" s="1"/>
  <c r="F18" i="10"/>
  <c r="G18" i="10" s="1"/>
  <c r="F17" i="10"/>
  <c r="H17" i="10" s="1"/>
  <c r="F16" i="10"/>
  <c r="H16" i="10" s="1"/>
  <c r="G15" i="10"/>
  <c r="F15" i="10"/>
  <c r="H15" i="10" s="1"/>
  <c r="F14" i="10"/>
  <c r="H14" i="10" s="1"/>
  <c r="F13" i="10"/>
  <c r="H13" i="10" s="1"/>
  <c r="F12" i="10"/>
  <c r="G12" i="10" s="1"/>
  <c r="G11" i="10"/>
  <c r="F11" i="10"/>
  <c r="H11" i="10" s="1"/>
  <c r="F10" i="10"/>
  <c r="H10" i="10" s="1"/>
  <c r="G9" i="10"/>
  <c r="F9" i="10"/>
  <c r="H9" i="10" s="1"/>
  <c r="F8" i="10"/>
  <c r="H8" i="10" s="1"/>
  <c r="F7" i="10"/>
  <c r="H7" i="10" s="1"/>
  <c r="F6" i="10"/>
  <c r="G6" i="10" s="1"/>
  <c r="F5" i="10"/>
  <c r="H5" i="10" s="1"/>
  <c r="F4" i="10"/>
  <c r="F54" i="9"/>
  <c r="F55" i="9"/>
  <c r="F56" i="9"/>
  <c r="H56" i="9" s="1"/>
  <c r="F57" i="9"/>
  <c r="H57" i="9" s="1"/>
  <c r="F58" i="9"/>
  <c r="H58" i="9" s="1"/>
  <c r="F59" i="9"/>
  <c r="F60" i="9"/>
  <c r="H60" i="9" s="1"/>
  <c r="F61" i="9"/>
  <c r="G61" i="9" s="1"/>
  <c r="F62" i="9"/>
  <c r="F63" i="9"/>
  <c r="F64" i="9"/>
  <c r="G64" i="9" s="1"/>
  <c r="F65" i="9"/>
  <c r="H65" i="9" s="1"/>
  <c r="F66" i="9"/>
  <c r="H66" i="9" s="1"/>
  <c r="F67" i="9"/>
  <c r="F68" i="9"/>
  <c r="H68" i="9" s="1"/>
  <c r="F69" i="9"/>
  <c r="G69" i="9" s="1"/>
  <c r="F70" i="9"/>
  <c r="F71" i="9"/>
  <c r="F72" i="9"/>
  <c r="H72" i="9" s="1"/>
  <c r="F73" i="9"/>
  <c r="H73" i="9" s="1"/>
  <c r="F74" i="9"/>
  <c r="H74" i="9" s="1"/>
  <c r="F75" i="9"/>
  <c r="F76" i="9"/>
  <c r="H76" i="9" s="1"/>
  <c r="F77" i="9"/>
  <c r="G77" i="9" s="1"/>
  <c r="F78" i="9"/>
  <c r="F79" i="9"/>
  <c r="F80" i="9"/>
  <c r="H80" i="9" s="1"/>
  <c r="F81" i="9"/>
  <c r="H81" i="9" s="1"/>
  <c r="F82" i="9"/>
  <c r="H82" i="9" s="1"/>
  <c r="F83" i="9"/>
  <c r="F84" i="9"/>
  <c r="H84" i="9" s="1"/>
  <c r="F85" i="9"/>
  <c r="G85" i="9" s="1"/>
  <c r="F86" i="9"/>
  <c r="F87" i="9"/>
  <c r="F88" i="9"/>
  <c r="H88" i="9" s="1"/>
  <c r="F89" i="9"/>
  <c r="H89" i="9" s="1"/>
  <c r="F90" i="9"/>
  <c r="H90" i="9" s="1"/>
  <c r="F91" i="9"/>
  <c r="F92" i="9"/>
  <c r="H92" i="9" s="1"/>
  <c r="F93" i="9"/>
  <c r="G93" i="9" s="1"/>
  <c r="F94" i="9"/>
  <c r="F95" i="9"/>
  <c r="F96" i="9"/>
  <c r="G96" i="9" s="1"/>
  <c r="F97" i="9"/>
  <c r="H97" i="9" s="1"/>
  <c r="F98" i="9"/>
  <c r="H98" i="9" s="1"/>
  <c r="I98" i="9" s="1"/>
  <c r="F99" i="9"/>
  <c r="F100" i="9"/>
  <c r="H100" i="9" s="1"/>
  <c r="F101" i="9"/>
  <c r="G101" i="9" s="1"/>
  <c r="F102" i="9"/>
  <c r="H102" i="9" s="1"/>
  <c r="F103" i="9"/>
  <c r="F104" i="9"/>
  <c r="H104" i="9" s="1"/>
  <c r="H54" i="9"/>
  <c r="I54" i="9" s="1"/>
  <c r="H55" i="9"/>
  <c r="H59" i="9"/>
  <c r="H62" i="9"/>
  <c r="H63" i="9"/>
  <c r="H67" i="9"/>
  <c r="H70" i="9"/>
  <c r="I70" i="9" s="1"/>
  <c r="H71" i="9"/>
  <c r="H75" i="9"/>
  <c r="H78" i="9"/>
  <c r="H79" i="9"/>
  <c r="H83" i="9"/>
  <c r="H86" i="9"/>
  <c r="I86" i="9" s="1"/>
  <c r="H87" i="9"/>
  <c r="H91" i="9"/>
  <c r="H94" i="9"/>
  <c r="I94" i="9" s="1"/>
  <c r="H95" i="9"/>
  <c r="H99" i="9"/>
  <c r="H103" i="9"/>
  <c r="G54" i="9"/>
  <c r="G55" i="9"/>
  <c r="I55" i="9" s="1"/>
  <c r="G58" i="9"/>
  <c r="G59" i="9"/>
  <c r="G60" i="9"/>
  <c r="G62" i="9"/>
  <c r="G63" i="9"/>
  <c r="I63" i="9" s="1"/>
  <c r="G66" i="9"/>
  <c r="G67" i="9"/>
  <c r="G68" i="9"/>
  <c r="G70" i="9"/>
  <c r="G71" i="9"/>
  <c r="I71" i="9" s="1"/>
  <c r="G72" i="9"/>
  <c r="G74" i="9"/>
  <c r="G75" i="9"/>
  <c r="G76" i="9"/>
  <c r="I76" i="9" s="1"/>
  <c r="G78" i="9"/>
  <c r="G79" i="9"/>
  <c r="I79" i="9" s="1"/>
  <c r="G82" i="9"/>
  <c r="G83" i="9"/>
  <c r="G84" i="9"/>
  <c r="I84" i="9" s="1"/>
  <c r="G86" i="9"/>
  <c r="G87" i="9"/>
  <c r="I87" i="9" s="1"/>
  <c r="G90" i="9"/>
  <c r="G91" i="9"/>
  <c r="I91" i="9" s="1"/>
  <c r="G92" i="9"/>
  <c r="G94" i="9"/>
  <c r="G95" i="9"/>
  <c r="I95" i="9" s="1"/>
  <c r="G98" i="9"/>
  <c r="G99" i="9"/>
  <c r="G100" i="9"/>
  <c r="G103" i="9"/>
  <c r="A100" i="6"/>
  <c r="C102" i="6"/>
  <c r="D102" i="6" s="1"/>
  <c r="E102" i="6" s="1"/>
  <c r="F102" i="6" s="1"/>
  <c r="G102" i="6" s="1"/>
  <c r="H102" i="6" s="1"/>
  <c r="I102" i="6" s="1"/>
  <c r="J102" i="6" s="1"/>
  <c r="K102" i="6" s="1"/>
  <c r="L102" i="6" s="1"/>
  <c r="M102" i="6" s="1"/>
  <c r="N102" i="6" s="1"/>
  <c r="F13" i="9"/>
  <c r="F5" i="9"/>
  <c r="F6" i="9"/>
  <c r="F7" i="9"/>
  <c r="F8" i="9"/>
  <c r="F9" i="9"/>
  <c r="F10" i="9"/>
  <c r="F11" i="9"/>
  <c r="F12" i="9"/>
  <c r="F4" i="9"/>
  <c r="G106" i="6"/>
  <c r="J63" i="6"/>
  <c r="K63" i="6"/>
  <c r="J106" i="6"/>
  <c r="M106" i="6"/>
  <c r="N106" i="6"/>
  <c r="L106" i="6"/>
  <c r="L63" i="6"/>
  <c r="I106" i="6"/>
  <c r="E106" i="6"/>
  <c r="M63" i="6"/>
  <c r="D106" i="6"/>
  <c r="E63" i="6"/>
  <c r="F106" i="6"/>
  <c r="I63" i="6"/>
  <c r="F63" i="6"/>
  <c r="C63" i="6"/>
  <c r="G63" i="6"/>
  <c r="N63" i="6"/>
  <c r="D63" i="6"/>
  <c r="K106" i="6"/>
  <c r="H106" i="6"/>
  <c r="H63" i="6"/>
  <c r="F107" i="20" l="1"/>
  <c r="G100" i="20"/>
  <c r="I100" i="20" s="1"/>
  <c r="I99" i="19"/>
  <c r="H99" i="19"/>
  <c r="F107" i="17"/>
  <c r="G98" i="16"/>
  <c r="I98" i="16" s="1"/>
  <c r="F107" i="16"/>
  <c r="G100" i="16"/>
  <c r="I100" i="16" s="1"/>
  <c r="F107" i="15"/>
  <c r="H4" i="14"/>
  <c r="I4" i="14" s="1"/>
  <c r="I102" i="14"/>
  <c r="F107" i="14"/>
  <c r="I98" i="14"/>
  <c r="H101" i="14"/>
  <c r="I101" i="14" s="1"/>
  <c r="F106" i="14"/>
  <c r="H100" i="14"/>
  <c r="I100" i="14" s="1"/>
  <c r="F107" i="13"/>
  <c r="I97" i="11"/>
  <c r="F107" i="11"/>
  <c r="G5" i="11"/>
  <c r="I5" i="11" s="1"/>
  <c r="G68" i="10"/>
  <c r="I68" i="10" s="1"/>
  <c r="G84" i="10"/>
  <c r="I84" i="10" s="1"/>
  <c r="G7" i="10"/>
  <c r="I7" i="10" s="1"/>
  <c r="I23" i="10"/>
  <c r="G42" i="10"/>
  <c r="G58" i="10"/>
  <c r="G74" i="10"/>
  <c r="I74" i="10" s="1"/>
  <c r="G90" i="10"/>
  <c r="G96" i="10"/>
  <c r="G13" i="10"/>
  <c r="I13" i="10" s="1"/>
  <c r="I19" i="10"/>
  <c r="H23" i="10"/>
  <c r="G36" i="10"/>
  <c r="I36" i="10" s="1"/>
  <c r="I9" i="10"/>
  <c r="G26" i="10"/>
  <c r="I26" i="10" s="1"/>
  <c r="G52" i="10"/>
  <c r="I52" i="10" s="1"/>
  <c r="F107" i="10"/>
  <c r="I15" i="10"/>
  <c r="G17" i="10"/>
  <c r="I17" i="10" s="1"/>
  <c r="I5" i="10"/>
  <c r="G22" i="10"/>
  <c r="I22" i="10" s="1"/>
  <c r="G5" i="10"/>
  <c r="I11" i="10"/>
  <c r="G89" i="9"/>
  <c r="G80" i="9"/>
  <c r="I80" i="9" s="1"/>
  <c r="I59" i="9"/>
  <c r="H96" i="9"/>
  <c r="I96" i="9" s="1"/>
  <c r="H64" i="9"/>
  <c r="I64" i="9" s="1"/>
  <c r="I72" i="9"/>
  <c r="G97" i="9"/>
  <c r="G88" i="9"/>
  <c r="I88" i="9" s="1"/>
  <c r="I67" i="9"/>
  <c r="G56" i="9"/>
  <c r="I56" i="9" s="1"/>
  <c r="I78" i="9"/>
  <c r="I62" i="9"/>
  <c r="G81" i="9"/>
  <c r="I81" i="9" s="1"/>
  <c r="G104" i="9"/>
  <c r="I104" i="9" s="1"/>
  <c r="I75" i="9"/>
  <c r="I103" i="9"/>
  <c r="I83" i="9"/>
  <c r="I90" i="9"/>
  <c r="I82" i="9"/>
  <c r="I74" i="9"/>
  <c r="I66" i="9"/>
  <c r="I58" i="9"/>
  <c r="H99" i="14"/>
  <c r="I99" i="14" s="1"/>
  <c r="G94" i="10"/>
  <c r="I94" i="10" s="1"/>
  <c r="G102" i="9"/>
  <c r="I102" i="9" s="1"/>
  <c r="I26" i="20"/>
  <c r="I42" i="20"/>
  <c r="I58" i="20"/>
  <c r="I74" i="20"/>
  <c r="I90" i="20"/>
  <c r="I32" i="20"/>
  <c r="I48" i="20"/>
  <c r="I64" i="20"/>
  <c r="I80" i="20"/>
  <c r="I96" i="20"/>
  <c r="I38" i="20"/>
  <c r="I54" i="20"/>
  <c r="I70" i="20"/>
  <c r="I86" i="20"/>
  <c r="I102" i="20"/>
  <c r="I28" i="20"/>
  <c r="I44" i="20"/>
  <c r="I60" i="20"/>
  <c r="I76" i="20"/>
  <c r="I92" i="20"/>
  <c r="G4" i="20"/>
  <c r="G6" i="20"/>
  <c r="I6" i="20" s="1"/>
  <c r="G10" i="20"/>
  <c r="I10" i="20" s="1"/>
  <c r="G12" i="20"/>
  <c r="I12" i="20" s="1"/>
  <c r="G14" i="20"/>
  <c r="I14" i="20" s="1"/>
  <c r="G16" i="20"/>
  <c r="I16" i="20" s="1"/>
  <c r="G18" i="20"/>
  <c r="I18" i="20" s="1"/>
  <c r="G20" i="20"/>
  <c r="I20" i="20" s="1"/>
  <c r="G8" i="20"/>
  <c r="I8" i="20" s="1"/>
  <c r="H4" i="20"/>
  <c r="F105" i="20"/>
  <c r="G23" i="20"/>
  <c r="I23" i="20" s="1"/>
  <c r="G25" i="20"/>
  <c r="I25" i="20" s="1"/>
  <c r="G27" i="20"/>
  <c r="I27" i="20" s="1"/>
  <c r="G29" i="20"/>
  <c r="I29" i="20" s="1"/>
  <c r="G31" i="20"/>
  <c r="I31" i="20" s="1"/>
  <c r="G33" i="20"/>
  <c r="I33" i="20" s="1"/>
  <c r="G35" i="20"/>
  <c r="I35" i="20" s="1"/>
  <c r="G37" i="20"/>
  <c r="I37" i="20" s="1"/>
  <c r="G39" i="20"/>
  <c r="I39" i="20" s="1"/>
  <c r="G41" i="20"/>
  <c r="I41" i="20" s="1"/>
  <c r="G43" i="20"/>
  <c r="I43" i="20" s="1"/>
  <c r="G45" i="20"/>
  <c r="I45" i="20" s="1"/>
  <c r="G47" i="20"/>
  <c r="I47" i="20" s="1"/>
  <c r="G49" i="20"/>
  <c r="I49" i="20" s="1"/>
  <c r="G51" i="20"/>
  <c r="I51" i="20" s="1"/>
  <c r="G53" i="20"/>
  <c r="I53" i="20" s="1"/>
  <c r="G55" i="20"/>
  <c r="I55" i="20" s="1"/>
  <c r="G57" i="20"/>
  <c r="I57" i="20" s="1"/>
  <c r="G59" i="20"/>
  <c r="I59" i="20" s="1"/>
  <c r="G61" i="20"/>
  <c r="I61" i="20" s="1"/>
  <c r="G63" i="20"/>
  <c r="I63" i="20" s="1"/>
  <c r="G65" i="20"/>
  <c r="I65" i="20" s="1"/>
  <c r="G67" i="20"/>
  <c r="I67" i="20" s="1"/>
  <c r="G69" i="20"/>
  <c r="I69" i="20" s="1"/>
  <c r="G71" i="20"/>
  <c r="I71" i="20" s="1"/>
  <c r="G73" i="20"/>
  <c r="I73" i="20" s="1"/>
  <c r="G75" i="20"/>
  <c r="I75" i="20" s="1"/>
  <c r="G77" i="20"/>
  <c r="I77" i="20" s="1"/>
  <c r="G79" i="20"/>
  <c r="I79" i="20" s="1"/>
  <c r="G81" i="20"/>
  <c r="I81" i="20" s="1"/>
  <c r="G83" i="20"/>
  <c r="I83" i="20" s="1"/>
  <c r="G85" i="20"/>
  <c r="I85" i="20" s="1"/>
  <c r="G87" i="20"/>
  <c r="I87" i="20" s="1"/>
  <c r="G89" i="20"/>
  <c r="I89" i="20" s="1"/>
  <c r="G91" i="20"/>
  <c r="I91" i="20" s="1"/>
  <c r="G93" i="20"/>
  <c r="I93" i="20" s="1"/>
  <c r="G95" i="20"/>
  <c r="I95" i="20" s="1"/>
  <c r="G97" i="20"/>
  <c r="I97" i="20" s="1"/>
  <c r="G99" i="20"/>
  <c r="I99" i="20" s="1"/>
  <c r="G101" i="20"/>
  <c r="I101" i="20" s="1"/>
  <c r="G103" i="20"/>
  <c r="I103" i="20" s="1"/>
  <c r="F106" i="20"/>
  <c r="G5" i="20"/>
  <c r="I5" i="20" s="1"/>
  <c r="G7" i="20"/>
  <c r="I7" i="20" s="1"/>
  <c r="G9" i="20"/>
  <c r="I9" i="20" s="1"/>
  <c r="G11" i="20"/>
  <c r="I11" i="20" s="1"/>
  <c r="G13" i="20"/>
  <c r="I13" i="20" s="1"/>
  <c r="G15" i="20"/>
  <c r="I15" i="20" s="1"/>
  <c r="G17" i="20"/>
  <c r="I17" i="20" s="1"/>
  <c r="G19" i="20"/>
  <c r="I19" i="20" s="1"/>
  <c r="I44" i="19"/>
  <c r="I66" i="19"/>
  <c r="G26" i="19"/>
  <c r="I26" i="19" s="1"/>
  <c r="G32" i="19"/>
  <c r="I32" i="19" s="1"/>
  <c r="G38" i="19"/>
  <c r="I38" i="19" s="1"/>
  <c r="G42" i="19"/>
  <c r="I42" i="19" s="1"/>
  <c r="G46" i="19"/>
  <c r="I46" i="19" s="1"/>
  <c r="G50" i="19"/>
  <c r="I50" i="19" s="1"/>
  <c r="G52" i="19"/>
  <c r="I52" i="19" s="1"/>
  <c r="G54" i="19"/>
  <c r="I54" i="19" s="1"/>
  <c r="G56" i="19"/>
  <c r="I56" i="19" s="1"/>
  <c r="G60" i="19"/>
  <c r="I60" i="19" s="1"/>
  <c r="G62" i="19"/>
  <c r="I62" i="19" s="1"/>
  <c r="G64" i="19"/>
  <c r="I64" i="19" s="1"/>
  <c r="G68" i="19"/>
  <c r="I68" i="19" s="1"/>
  <c r="G70" i="19"/>
  <c r="I70" i="19" s="1"/>
  <c r="G72" i="19"/>
  <c r="I72" i="19" s="1"/>
  <c r="G74" i="19"/>
  <c r="I74" i="19" s="1"/>
  <c r="G76" i="19"/>
  <c r="I76" i="19" s="1"/>
  <c r="G78" i="19"/>
  <c r="I78" i="19" s="1"/>
  <c r="G80" i="19"/>
  <c r="I80" i="19" s="1"/>
  <c r="G82" i="19"/>
  <c r="I82" i="19" s="1"/>
  <c r="G84" i="19"/>
  <c r="I84" i="19" s="1"/>
  <c r="G86" i="19"/>
  <c r="I86" i="19" s="1"/>
  <c r="G88" i="19"/>
  <c r="I88" i="19" s="1"/>
  <c r="G90" i="19"/>
  <c r="I90" i="19" s="1"/>
  <c r="G92" i="19"/>
  <c r="I92" i="19" s="1"/>
  <c r="G94" i="19"/>
  <c r="I94" i="19" s="1"/>
  <c r="G96" i="19"/>
  <c r="I96" i="19" s="1"/>
  <c r="G98" i="19"/>
  <c r="I98" i="19" s="1"/>
  <c r="G100" i="19"/>
  <c r="I100" i="19" s="1"/>
  <c r="G102" i="19"/>
  <c r="I102" i="19" s="1"/>
  <c r="G104" i="19"/>
  <c r="I104" i="19" s="1"/>
  <c r="G4" i="19"/>
  <c r="G6" i="19"/>
  <c r="I6" i="19" s="1"/>
  <c r="G8" i="19"/>
  <c r="I8" i="19" s="1"/>
  <c r="G10" i="19"/>
  <c r="I10" i="19" s="1"/>
  <c r="G12" i="19"/>
  <c r="I12" i="19" s="1"/>
  <c r="G14" i="19"/>
  <c r="I14" i="19" s="1"/>
  <c r="G16" i="19"/>
  <c r="I16" i="19" s="1"/>
  <c r="G18" i="19"/>
  <c r="I18" i="19" s="1"/>
  <c r="G20" i="19"/>
  <c r="I20" i="19" s="1"/>
  <c r="H22" i="19"/>
  <c r="I22" i="19" s="1"/>
  <c r="H24" i="19"/>
  <c r="I24" i="19" s="1"/>
  <c r="H28" i="19"/>
  <c r="I28" i="19" s="1"/>
  <c r="H30" i="19"/>
  <c r="I30" i="19" s="1"/>
  <c r="H34" i="19"/>
  <c r="I34" i="19" s="1"/>
  <c r="H36" i="19"/>
  <c r="I36" i="19" s="1"/>
  <c r="H40" i="19"/>
  <c r="I40" i="19" s="1"/>
  <c r="H44" i="19"/>
  <c r="H48" i="19"/>
  <c r="I48" i="19" s="1"/>
  <c r="H58" i="19"/>
  <c r="I58" i="19" s="1"/>
  <c r="H66" i="19"/>
  <c r="H4" i="19"/>
  <c r="F105" i="19"/>
  <c r="G114" i="19" s="1"/>
  <c r="F106" i="19"/>
  <c r="G52" i="18"/>
  <c r="I52" i="18" s="1"/>
  <c r="G68" i="18"/>
  <c r="I68" i="18" s="1"/>
  <c r="G84" i="18"/>
  <c r="I84" i="18" s="1"/>
  <c r="G100" i="18"/>
  <c r="I100" i="18" s="1"/>
  <c r="F107" i="18"/>
  <c r="F106" i="18"/>
  <c r="F105" i="18"/>
  <c r="H4" i="18"/>
  <c r="I4" i="18" s="1"/>
  <c r="G58" i="18"/>
  <c r="I58" i="18" s="1"/>
  <c r="G74" i="18"/>
  <c r="I74" i="18" s="1"/>
  <c r="G90" i="18"/>
  <c r="I90" i="18" s="1"/>
  <c r="I28" i="18"/>
  <c r="I32" i="18"/>
  <c r="I44" i="18"/>
  <c r="G54" i="18"/>
  <c r="I54" i="18" s="1"/>
  <c r="G70" i="18"/>
  <c r="I70" i="18" s="1"/>
  <c r="G86" i="18"/>
  <c r="I86" i="18" s="1"/>
  <c r="G102" i="18"/>
  <c r="I102" i="18" s="1"/>
  <c r="I40" i="18"/>
  <c r="G50" i="18"/>
  <c r="I50" i="18" s="1"/>
  <c r="G66" i="18"/>
  <c r="I66" i="18" s="1"/>
  <c r="G82" i="18"/>
  <c r="I82" i="18" s="1"/>
  <c r="G98" i="18"/>
  <c r="I98" i="18" s="1"/>
  <c r="I36" i="18"/>
  <c r="I22" i="18"/>
  <c r="I26" i="18"/>
  <c r="I30" i="18"/>
  <c r="I34" i="18"/>
  <c r="I38" i="18"/>
  <c r="I42" i="18"/>
  <c r="I46" i="18"/>
  <c r="G23" i="18"/>
  <c r="I23" i="18" s="1"/>
  <c r="G25" i="18"/>
  <c r="I25" i="18" s="1"/>
  <c r="G27" i="18"/>
  <c r="I27" i="18" s="1"/>
  <c r="G29" i="18"/>
  <c r="I29" i="18" s="1"/>
  <c r="G31" i="18"/>
  <c r="I31" i="18" s="1"/>
  <c r="G33" i="18"/>
  <c r="I33" i="18" s="1"/>
  <c r="G35" i="18"/>
  <c r="I35" i="18" s="1"/>
  <c r="G37" i="18"/>
  <c r="I37" i="18" s="1"/>
  <c r="G39" i="18"/>
  <c r="I39" i="18" s="1"/>
  <c r="G41" i="18"/>
  <c r="I41" i="18" s="1"/>
  <c r="G43" i="18"/>
  <c r="I43" i="18" s="1"/>
  <c r="G45" i="18"/>
  <c r="I45" i="18" s="1"/>
  <c r="G47" i="18"/>
  <c r="I47" i="18" s="1"/>
  <c r="G49" i="18"/>
  <c r="I49" i="18" s="1"/>
  <c r="G51" i="18"/>
  <c r="I51" i="18" s="1"/>
  <c r="G53" i="18"/>
  <c r="I53" i="18" s="1"/>
  <c r="G55" i="18"/>
  <c r="I55" i="18" s="1"/>
  <c r="G57" i="18"/>
  <c r="I57" i="18" s="1"/>
  <c r="G59" i="18"/>
  <c r="I59" i="18" s="1"/>
  <c r="G61" i="18"/>
  <c r="I61" i="18" s="1"/>
  <c r="G63" i="18"/>
  <c r="I63" i="18" s="1"/>
  <c r="G65" i="18"/>
  <c r="I65" i="18" s="1"/>
  <c r="G67" i="18"/>
  <c r="I67" i="18" s="1"/>
  <c r="G69" i="18"/>
  <c r="I69" i="18" s="1"/>
  <c r="G71" i="18"/>
  <c r="I71" i="18" s="1"/>
  <c r="G73" i="18"/>
  <c r="I73" i="18" s="1"/>
  <c r="G75" i="18"/>
  <c r="I75" i="18" s="1"/>
  <c r="G77" i="18"/>
  <c r="I77" i="18" s="1"/>
  <c r="G79" i="18"/>
  <c r="I79" i="18" s="1"/>
  <c r="G81" i="18"/>
  <c r="I81" i="18" s="1"/>
  <c r="G83" i="18"/>
  <c r="I83" i="18" s="1"/>
  <c r="G85" i="18"/>
  <c r="I85" i="18" s="1"/>
  <c r="G87" i="18"/>
  <c r="I87" i="18" s="1"/>
  <c r="G89" i="18"/>
  <c r="I89" i="18" s="1"/>
  <c r="G91" i="18"/>
  <c r="I91" i="18" s="1"/>
  <c r="G93" i="18"/>
  <c r="I93" i="18" s="1"/>
  <c r="G95" i="18"/>
  <c r="I95" i="18" s="1"/>
  <c r="G97" i="18"/>
  <c r="I97" i="18" s="1"/>
  <c r="G99" i="18"/>
  <c r="I99" i="18" s="1"/>
  <c r="G101" i="18"/>
  <c r="I101" i="18" s="1"/>
  <c r="G103" i="18"/>
  <c r="I103" i="18" s="1"/>
  <c r="G5" i="18"/>
  <c r="I5" i="18" s="1"/>
  <c r="G7" i="18"/>
  <c r="I7" i="18" s="1"/>
  <c r="G9" i="18"/>
  <c r="I9" i="18" s="1"/>
  <c r="G11" i="18"/>
  <c r="I11" i="18" s="1"/>
  <c r="G13" i="18"/>
  <c r="I13" i="18" s="1"/>
  <c r="G15" i="18"/>
  <c r="I15" i="18" s="1"/>
  <c r="G17" i="18"/>
  <c r="I17" i="18" s="1"/>
  <c r="G19" i="18"/>
  <c r="I19" i="18" s="1"/>
  <c r="I24" i="17"/>
  <c r="I32" i="17"/>
  <c r="I36" i="17"/>
  <c r="I42" i="17"/>
  <c r="I58" i="17"/>
  <c r="I12" i="17"/>
  <c r="I98" i="17"/>
  <c r="I8" i="17"/>
  <c r="I74" i="17"/>
  <c r="I96" i="17"/>
  <c r="I104" i="17"/>
  <c r="G30" i="17"/>
  <c r="I30" i="17" s="1"/>
  <c r="G40" i="17"/>
  <c r="I40" i="17" s="1"/>
  <c r="G50" i="17"/>
  <c r="I50" i="17" s="1"/>
  <c r="G62" i="17"/>
  <c r="I62" i="17" s="1"/>
  <c r="G72" i="17"/>
  <c r="I72" i="17" s="1"/>
  <c r="G82" i="17"/>
  <c r="I82" i="17" s="1"/>
  <c r="G88" i="17"/>
  <c r="I88" i="17" s="1"/>
  <c r="G94" i="17"/>
  <c r="I94" i="17" s="1"/>
  <c r="G100" i="17"/>
  <c r="I100" i="17" s="1"/>
  <c r="G6" i="17"/>
  <c r="I6" i="17" s="1"/>
  <c r="G10" i="17"/>
  <c r="I10" i="17" s="1"/>
  <c r="G14" i="17"/>
  <c r="I14" i="17" s="1"/>
  <c r="G20" i="17"/>
  <c r="I20" i="17" s="1"/>
  <c r="H24" i="17"/>
  <c r="H32" i="17"/>
  <c r="H36" i="17"/>
  <c r="H44" i="17"/>
  <c r="I44" i="17" s="1"/>
  <c r="H48" i="17"/>
  <c r="I48" i="17" s="1"/>
  <c r="H56" i="17"/>
  <c r="I56" i="17" s="1"/>
  <c r="H60" i="17"/>
  <c r="I60" i="17" s="1"/>
  <c r="H68" i="17"/>
  <c r="I68" i="17" s="1"/>
  <c r="H76" i="17"/>
  <c r="I76" i="17" s="1"/>
  <c r="H80" i="17"/>
  <c r="I80" i="17" s="1"/>
  <c r="H84" i="17"/>
  <c r="I84" i="17" s="1"/>
  <c r="H92" i="17"/>
  <c r="I92" i="17" s="1"/>
  <c r="H96" i="17"/>
  <c r="H104" i="17"/>
  <c r="H4" i="17"/>
  <c r="H8" i="17"/>
  <c r="H12" i="17"/>
  <c r="H16" i="17"/>
  <c r="I16" i="17" s="1"/>
  <c r="H18" i="17"/>
  <c r="I18" i="17" s="1"/>
  <c r="G28" i="17"/>
  <c r="I28" i="17" s="1"/>
  <c r="G38" i="17"/>
  <c r="I38" i="17" s="1"/>
  <c r="G70" i="17"/>
  <c r="I70" i="17" s="1"/>
  <c r="G86" i="17"/>
  <c r="I86" i="17" s="1"/>
  <c r="G102" i="17"/>
  <c r="I102" i="17" s="1"/>
  <c r="G4" i="17"/>
  <c r="I4" i="17" s="1"/>
  <c r="H22" i="17"/>
  <c r="I22" i="17" s="1"/>
  <c r="H26" i="17"/>
  <c r="I26" i="17" s="1"/>
  <c r="H34" i="17"/>
  <c r="I34" i="17" s="1"/>
  <c r="H42" i="17"/>
  <c r="H46" i="17"/>
  <c r="I46" i="17" s="1"/>
  <c r="H54" i="17"/>
  <c r="I54" i="17" s="1"/>
  <c r="H58" i="17"/>
  <c r="H64" i="17"/>
  <c r="I64" i="17" s="1"/>
  <c r="H66" i="17"/>
  <c r="I66" i="17" s="1"/>
  <c r="H74" i="17"/>
  <c r="H78" i="17"/>
  <c r="I78" i="17" s="1"/>
  <c r="H90" i="17"/>
  <c r="I90" i="17" s="1"/>
  <c r="H98" i="17"/>
  <c r="F105" i="17"/>
  <c r="G114" i="17" s="1"/>
  <c r="G52" i="17"/>
  <c r="I52" i="17" s="1"/>
  <c r="G61" i="17"/>
  <c r="I61" i="17" s="1"/>
  <c r="G63" i="17"/>
  <c r="I63" i="17" s="1"/>
  <c r="G65" i="17"/>
  <c r="I65" i="17" s="1"/>
  <c r="G67" i="17"/>
  <c r="I67" i="17" s="1"/>
  <c r="G69" i="17"/>
  <c r="I69" i="17" s="1"/>
  <c r="G71" i="17"/>
  <c r="I71" i="17" s="1"/>
  <c r="G73" i="17"/>
  <c r="I73" i="17" s="1"/>
  <c r="G75" i="17"/>
  <c r="I75" i="17" s="1"/>
  <c r="G77" i="17"/>
  <c r="I77" i="17" s="1"/>
  <c r="G79" i="17"/>
  <c r="I79" i="17" s="1"/>
  <c r="G81" i="17"/>
  <c r="I81" i="17" s="1"/>
  <c r="G83" i="17"/>
  <c r="I83" i="17" s="1"/>
  <c r="G85" i="17"/>
  <c r="I85" i="17" s="1"/>
  <c r="G87" i="17"/>
  <c r="I87" i="17" s="1"/>
  <c r="G89" i="17"/>
  <c r="I89" i="17" s="1"/>
  <c r="G91" i="17"/>
  <c r="I91" i="17" s="1"/>
  <c r="G93" i="17"/>
  <c r="I93" i="17" s="1"/>
  <c r="G95" i="17"/>
  <c r="I95" i="17" s="1"/>
  <c r="G97" i="17"/>
  <c r="I97" i="17" s="1"/>
  <c r="G99" i="17"/>
  <c r="I99" i="17" s="1"/>
  <c r="G101" i="17"/>
  <c r="I101" i="17" s="1"/>
  <c r="G103" i="17"/>
  <c r="I103" i="17" s="1"/>
  <c r="F106" i="17"/>
  <c r="I68" i="16"/>
  <c r="I84" i="16"/>
  <c r="I26" i="16"/>
  <c r="I42" i="16"/>
  <c r="I58" i="16"/>
  <c r="I74" i="16"/>
  <c r="I90" i="16"/>
  <c r="I36" i="16"/>
  <c r="I32" i="16"/>
  <c r="I48" i="16"/>
  <c r="I64" i="16"/>
  <c r="I80" i="16"/>
  <c r="I96" i="16"/>
  <c r="I22" i="16"/>
  <c r="I38" i="16"/>
  <c r="I54" i="16"/>
  <c r="I70" i="16"/>
  <c r="I86" i="16"/>
  <c r="I102" i="16"/>
  <c r="I52" i="16"/>
  <c r="I28" i="16"/>
  <c r="I44" i="16"/>
  <c r="I60" i="16"/>
  <c r="I76" i="16"/>
  <c r="I92" i="16"/>
  <c r="I24" i="16"/>
  <c r="I40" i="16"/>
  <c r="I56" i="16"/>
  <c r="I72" i="16"/>
  <c r="I88" i="16"/>
  <c r="I104" i="16"/>
  <c r="G4" i="16"/>
  <c r="G6" i="16"/>
  <c r="I6" i="16" s="1"/>
  <c r="G8" i="16"/>
  <c r="I8" i="16" s="1"/>
  <c r="G10" i="16"/>
  <c r="I10" i="16" s="1"/>
  <c r="G12" i="16"/>
  <c r="I12" i="16" s="1"/>
  <c r="G14" i="16"/>
  <c r="I14" i="16" s="1"/>
  <c r="G16" i="16"/>
  <c r="I16" i="16" s="1"/>
  <c r="G18" i="16"/>
  <c r="I18" i="16" s="1"/>
  <c r="G20" i="16"/>
  <c r="I20" i="16" s="1"/>
  <c r="H4" i="16"/>
  <c r="F105" i="16"/>
  <c r="G23" i="16"/>
  <c r="I23" i="16" s="1"/>
  <c r="G25" i="16"/>
  <c r="I25" i="16" s="1"/>
  <c r="G27" i="16"/>
  <c r="I27" i="16" s="1"/>
  <c r="G29" i="16"/>
  <c r="I29" i="16" s="1"/>
  <c r="G31" i="16"/>
  <c r="I31" i="16" s="1"/>
  <c r="G33" i="16"/>
  <c r="I33" i="16" s="1"/>
  <c r="G35" i="16"/>
  <c r="I35" i="16" s="1"/>
  <c r="G37" i="16"/>
  <c r="I37" i="16" s="1"/>
  <c r="G39" i="16"/>
  <c r="I39" i="16" s="1"/>
  <c r="G41" i="16"/>
  <c r="I41" i="16" s="1"/>
  <c r="G43" i="16"/>
  <c r="I43" i="16" s="1"/>
  <c r="G45" i="16"/>
  <c r="I45" i="16" s="1"/>
  <c r="G47" i="16"/>
  <c r="I47" i="16" s="1"/>
  <c r="G49" i="16"/>
  <c r="I49" i="16" s="1"/>
  <c r="G51" i="16"/>
  <c r="I51" i="16" s="1"/>
  <c r="G53" i="16"/>
  <c r="I53" i="16" s="1"/>
  <c r="G55" i="16"/>
  <c r="I55" i="16" s="1"/>
  <c r="G57" i="16"/>
  <c r="I57" i="16" s="1"/>
  <c r="G59" i="16"/>
  <c r="I59" i="16" s="1"/>
  <c r="G61" i="16"/>
  <c r="I61" i="16" s="1"/>
  <c r="G63" i="16"/>
  <c r="I63" i="16" s="1"/>
  <c r="G65" i="16"/>
  <c r="I65" i="16" s="1"/>
  <c r="G67" i="16"/>
  <c r="I67" i="16" s="1"/>
  <c r="G69" i="16"/>
  <c r="I69" i="16" s="1"/>
  <c r="G71" i="16"/>
  <c r="I71" i="16" s="1"/>
  <c r="G73" i="16"/>
  <c r="I73" i="16" s="1"/>
  <c r="G75" i="16"/>
  <c r="I75" i="16" s="1"/>
  <c r="G77" i="16"/>
  <c r="I77" i="16" s="1"/>
  <c r="G79" i="16"/>
  <c r="I79" i="16" s="1"/>
  <c r="G81" i="16"/>
  <c r="I81" i="16" s="1"/>
  <c r="G83" i="16"/>
  <c r="I83" i="16" s="1"/>
  <c r="G85" i="16"/>
  <c r="I85" i="16" s="1"/>
  <c r="G87" i="16"/>
  <c r="I87" i="16" s="1"/>
  <c r="G89" i="16"/>
  <c r="I89" i="16" s="1"/>
  <c r="G91" i="16"/>
  <c r="I91" i="16" s="1"/>
  <c r="G93" i="16"/>
  <c r="I93" i="16" s="1"/>
  <c r="G95" i="16"/>
  <c r="I95" i="16" s="1"/>
  <c r="G97" i="16"/>
  <c r="I97" i="16" s="1"/>
  <c r="G99" i="16"/>
  <c r="I99" i="16" s="1"/>
  <c r="G101" i="16"/>
  <c r="I101" i="16" s="1"/>
  <c r="G103" i="16"/>
  <c r="I103" i="16" s="1"/>
  <c r="F106" i="16"/>
  <c r="G5" i="16"/>
  <c r="I5" i="16" s="1"/>
  <c r="G7" i="16"/>
  <c r="I7" i="16" s="1"/>
  <c r="G9" i="16"/>
  <c r="I9" i="16" s="1"/>
  <c r="G11" i="16"/>
  <c r="I11" i="16" s="1"/>
  <c r="G13" i="16"/>
  <c r="I13" i="16" s="1"/>
  <c r="G15" i="16"/>
  <c r="I15" i="16" s="1"/>
  <c r="G17" i="16"/>
  <c r="I17" i="16" s="1"/>
  <c r="G19" i="16"/>
  <c r="I19" i="16" s="1"/>
  <c r="G24" i="15"/>
  <c r="I24" i="15" s="1"/>
  <c r="G28" i="15"/>
  <c r="I28" i="15" s="1"/>
  <c r="G32" i="15"/>
  <c r="I32" i="15" s="1"/>
  <c r="G36" i="15"/>
  <c r="I36" i="15" s="1"/>
  <c r="G42" i="15"/>
  <c r="I42" i="15" s="1"/>
  <c r="G46" i="15"/>
  <c r="I46" i="15" s="1"/>
  <c r="G50" i="15"/>
  <c r="I50" i="15" s="1"/>
  <c r="G56" i="15"/>
  <c r="I56" i="15" s="1"/>
  <c r="G68" i="15"/>
  <c r="I68" i="15" s="1"/>
  <c r="G22" i="15"/>
  <c r="I22" i="15" s="1"/>
  <c r="G26" i="15"/>
  <c r="I26" i="15" s="1"/>
  <c r="G30" i="15"/>
  <c r="I30" i="15" s="1"/>
  <c r="G34" i="15"/>
  <c r="I34" i="15" s="1"/>
  <c r="G38" i="15"/>
  <c r="I38" i="15" s="1"/>
  <c r="G40" i="15"/>
  <c r="I40" i="15" s="1"/>
  <c r="G44" i="15"/>
  <c r="I44" i="15" s="1"/>
  <c r="G48" i="15"/>
  <c r="I48" i="15" s="1"/>
  <c r="G52" i="15"/>
  <c r="I52" i="15" s="1"/>
  <c r="G54" i="15"/>
  <c r="I54" i="15" s="1"/>
  <c r="G58" i="15"/>
  <c r="I58" i="15" s="1"/>
  <c r="G60" i="15"/>
  <c r="I60" i="15" s="1"/>
  <c r="G62" i="15"/>
  <c r="I62" i="15" s="1"/>
  <c r="G64" i="15"/>
  <c r="I64" i="15" s="1"/>
  <c r="G66" i="15"/>
  <c r="I66" i="15" s="1"/>
  <c r="G70" i="15"/>
  <c r="I70" i="15" s="1"/>
  <c r="G72" i="15"/>
  <c r="I72" i="15" s="1"/>
  <c r="G74" i="15"/>
  <c r="I74" i="15" s="1"/>
  <c r="G76" i="15"/>
  <c r="I76" i="15" s="1"/>
  <c r="G78" i="15"/>
  <c r="I78" i="15" s="1"/>
  <c r="G80" i="15"/>
  <c r="I80" i="15" s="1"/>
  <c r="G82" i="15"/>
  <c r="I82" i="15" s="1"/>
  <c r="G84" i="15"/>
  <c r="I84" i="15" s="1"/>
  <c r="G86" i="15"/>
  <c r="I86" i="15" s="1"/>
  <c r="G88" i="15"/>
  <c r="I88" i="15" s="1"/>
  <c r="G90" i="15"/>
  <c r="I90" i="15" s="1"/>
  <c r="G92" i="15"/>
  <c r="I92" i="15" s="1"/>
  <c r="G94" i="15"/>
  <c r="I94" i="15" s="1"/>
  <c r="G96" i="15"/>
  <c r="I96" i="15" s="1"/>
  <c r="G98" i="15"/>
  <c r="I98" i="15" s="1"/>
  <c r="G100" i="15"/>
  <c r="I100" i="15" s="1"/>
  <c r="G102" i="15"/>
  <c r="I102" i="15" s="1"/>
  <c r="G104" i="15"/>
  <c r="I104" i="15" s="1"/>
  <c r="G4" i="15"/>
  <c r="I4" i="15" s="1"/>
  <c r="F105" i="15"/>
  <c r="G114" i="15" s="1"/>
  <c r="G23" i="15"/>
  <c r="I23" i="15" s="1"/>
  <c r="G25" i="15"/>
  <c r="I25" i="15" s="1"/>
  <c r="G27" i="15"/>
  <c r="I27" i="15" s="1"/>
  <c r="G29" i="15"/>
  <c r="I29" i="15" s="1"/>
  <c r="G31" i="15"/>
  <c r="I31" i="15" s="1"/>
  <c r="G33" i="15"/>
  <c r="I33" i="15" s="1"/>
  <c r="G35" i="15"/>
  <c r="I35" i="15" s="1"/>
  <c r="G37" i="15"/>
  <c r="I37" i="15" s="1"/>
  <c r="G39" i="15"/>
  <c r="I39" i="15" s="1"/>
  <c r="G41" i="15"/>
  <c r="I41" i="15" s="1"/>
  <c r="G43" i="15"/>
  <c r="I43" i="15" s="1"/>
  <c r="G45" i="15"/>
  <c r="I45" i="15" s="1"/>
  <c r="G47" i="15"/>
  <c r="I47" i="15" s="1"/>
  <c r="G49" i="15"/>
  <c r="I49" i="15" s="1"/>
  <c r="G51" i="15"/>
  <c r="I51" i="15" s="1"/>
  <c r="G53" i="15"/>
  <c r="I53" i="15" s="1"/>
  <c r="G55" i="15"/>
  <c r="I55" i="15" s="1"/>
  <c r="G57" i="15"/>
  <c r="I57" i="15" s="1"/>
  <c r="G59" i="15"/>
  <c r="I59" i="15" s="1"/>
  <c r="G61" i="15"/>
  <c r="I61" i="15" s="1"/>
  <c r="G63" i="15"/>
  <c r="I63" i="15" s="1"/>
  <c r="G65" i="15"/>
  <c r="I65" i="15" s="1"/>
  <c r="G67" i="15"/>
  <c r="I67" i="15" s="1"/>
  <c r="G69" i="15"/>
  <c r="I69" i="15" s="1"/>
  <c r="G71" i="15"/>
  <c r="I71" i="15" s="1"/>
  <c r="G73" i="15"/>
  <c r="I73" i="15" s="1"/>
  <c r="G75" i="15"/>
  <c r="I75" i="15" s="1"/>
  <c r="G77" i="15"/>
  <c r="I77" i="15" s="1"/>
  <c r="G79" i="15"/>
  <c r="I79" i="15" s="1"/>
  <c r="G81" i="15"/>
  <c r="I81" i="15" s="1"/>
  <c r="G83" i="15"/>
  <c r="I83" i="15" s="1"/>
  <c r="G85" i="15"/>
  <c r="I85" i="15" s="1"/>
  <c r="G87" i="15"/>
  <c r="I87" i="15" s="1"/>
  <c r="G89" i="15"/>
  <c r="I89" i="15" s="1"/>
  <c r="G91" i="15"/>
  <c r="I91" i="15" s="1"/>
  <c r="G93" i="15"/>
  <c r="I93" i="15" s="1"/>
  <c r="G95" i="15"/>
  <c r="I95" i="15" s="1"/>
  <c r="G97" i="15"/>
  <c r="I97" i="15" s="1"/>
  <c r="G99" i="15"/>
  <c r="I99" i="15" s="1"/>
  <c r="G101" i="15"/>
  <c r="I101" i="15" s="1"/>
  <c r="G103" i="15"/>
  <c r="I103" i="15" s="1"/>
  <c r="F106" i="15"/>
  <c r="G5" i="15"/>
  <c r="I5" i="15" s="1"/>
  <c r="G7" i="15"/>
  <c r="I7" i="15" s="1"/>
  <c r="G9" i="15"/>
  <c r="I9" i="15" s="1"/>
  <c r="G11" i="15"/>
  <c r="I11" i="15" s="1"/>
  <c r="G13" i="15"/>
  <c r="I13" i="15" s="1"/>
  <c r="G15" i="15"/>
  <c r="I15" i="15" s="1"/>
  <c r="G17" i="15"/>
  <c r="I17" i="15" s="1"/>
  <c r="G19" i="15"/>
  <c r="I19" i="15" s="1"/>
  <c r="G22" i="14"/>
  <c r="I22" i="14" s="1"/>
  <c r="F105" i="14"/>
  <c r="G22" i="13"/>
  <c r="I22" i="13" s="1"/>
  <c r="G24" i="13"/>
  <c r="I24" i="13" s="1"/>
  <c r="G26" i="13"/>
  <c r="I26" i="13" s="1"/>
  <c r="G28" i="13"/>
  <c r="I28" i="13" s="1"/>
  <c r="G30" i="13"/>
  <c r="I30" i="13" s="1"/>
  <c r="G32" i="13"/>
  <c r="I32" i="13" s="1"/>
  <c r="G34" i="13"/>
  <c r="I34" i="13" s="1"/>
  <c r="G36" i="13"/>
  <c r="I36" i="13" s="1"/>
  <c r="G38" i="13"/>
  <c r="I38" i="13" s="1"/>
  <c r="G40" i="13"/>
  <c r="I40" i="13" s="1"/>
  <c r="G42" i="13"/>
  <c r="I42" i="13" s="1"/>
  <c r="G44" i="13"/>
  <c r="I44" i="13" s="1"/>
  <c r="G46" i="13"/>
  <c r="I46" i="13" s="1"/>
  <c r="G48" i="13"/>
  <c r="I48" i="13" s="1"/>
  <c r="G50" i="13"/>
  <c r="I50" i="13" s="1"/>
  <c r="G52" i="13"/>
  <c r="I52" i="13" s="1"/>
  <c r="G54" i="13"/>
  <c r="I54" i="13" s="1"/>
  <c r="G56" i="13"/>
  <c r="I56" i="13" s="1"/>
  <c r="G58" i="13"/>
  <c r="I58" i="13" s="1"/>
  <c r="G60" i="13"/>
  <c r="I60" i="13" s="1"/>
  <c r="G62" i="13"/>
  <c r="I62" i="13" s="1"/>
  <c r="G64" i="13"/>
  <c r="I64" i="13" s="1"/>
  <c r="G66" i="13"/>
  <c r="I66" i="13" s="1"/>
  <c r="G68" i="13"/>
  <c r="I68" i="13" s="1"/>
  <c r="G70" i="13"/>
  <c r="I70" i="13" s="1"/>
  <c r="G72" i="13"/>
  <c r="I72" i="13" s="1"/>
  <c r="G74" i="13"/>
  <c r="I74" i="13" s="1"/>
  <c r="G76" i="13"/>
  <c r="I76" i="13" s="1"/>
  <c r="G78" i="13"/>
  <c r="I78" i="13" s="1"/>
  <c r="G80" i="13"/>
  <c r="I80" i="13" s="1"/>
  <c r="G82" i="13"/>
  <c r="I82" i="13" s="1"/>
  <c r="G84" i="13"/>
  <c r="I84" i="13" s="1"/>
  <c r="G86" i="13"/>
  <c r="I86" i="13" s="1"/>
  <c r="G88" i="13"/>
  <c r="I88" i="13" s="1"/>
  <c r="G90" i="13"/>
  <c r="I90" i="13" s="1"/>
  <c r="G92" i="13"/>
  <c r="I92" i="13" s="1"/>
  <c r="G94" i="13"/>
  <c r="I94" i="13" s="1"/>
  <c r="G96" i="13"/>
  <c r="I96" i="13" s="1"/>
  <c r="G98" i="13"/>
  <c r="I98" i="13" s="1"/>
  <c r="G100" i="13"/>
  <c r="I100" i="13" s="1"/>
  <c r="G102" i="13"/>
  <c r="I102" i="13" s="1"/>
  <c r="G104" i="13"/>
  <c r="I104" i="13" s="1"/>
  <c r="G4" i="13"/>
  <c r="I4" i="13" s="1"/>
  <c r="F105" i="13"/>
  <c r="G67" i="13"/>
  <c r="I67" i="13" s="1"/>
  <c r="G69" i="13"/>
  <c r="I69" i="13" s="1"/>
  <c r="G71" i="13"/>
  <c r="I71" i="13" s="1"/>
  <c r="G73" i="13"/>
  <c r="I73" i="13" s="1"/>
  <c r="G75" i="13"/>
  <c r="I75" i="13" s="1"/>
  <c r="G77" i="13"/>
  <c r="I77" i="13" s="1"/>
  <c r="G79" i="13"/>
  <c r="I79" i="13" s="1"/>
  <c r="G81" i="13"/>
  <c r="I81" i="13" s="1"/>
  <c r="G83" i="13"/>
  <c r="I83" i="13" s="1"/>
  <c r="G85" i="13"/>
  <c r="I85" i="13" s="1"/>
  <c r="G87" i="13"/>
  <c r="I87" i="13" s="1"/>
  <c r="G89" i="13"/>
  <c r="I89" i="13" s="1"/>
  <c r="G91" i="13"/>
  <c r="I91" i="13" s="1"/>
  <c r="G93" i="13"/>
  <c r="I93" i="13" s="1"/>
  <c r="G95" i="13"/>
  <c r="I95" i="13" s="1"/>
  <c r="G97" i="13"/>
  <c r="I97" i="13" s="1"/>
  <c r="G99" i="13"/>
  <c r="I99" i="13" s="1"/>
  <c r="G101" i="13"/>
  <c r="I101" i="13" s="1"/>
  <c r="G103" i="13"/>
  <c r="I103" i="13" s="1"/>
  <c r="F106" i="13"/>
  <c r="G50" i="12"/>
  <c r="I50" i="12" s="1"/>
  <c r="H50" i="12"/>
  <c r="H36" i="12"/>
  <c r="G36" i="12"/>
  <c r="I36" i="12" s="1"/>
  <c r="F107" i="12"/>
  <c r="F106" i="12"/>
  <c r="F105" i="12"/>
  <c r="H4" i="12"/>
  <c r="G4" i="12"/>
  <c r="H20" i="12"/>
  <c r="G20" i="12"/>
  <c r="I20" i="12" s="1"/>
  <c r="G48" i="12"/>
  <c r="H48" i="12"/>
  <c r="H56" i="12"/>
  <c r="G56" i="12"/>
  <c r="I56" i="12" s="1"/>
  <c r="H64" i="12"/>
  <c r="G64" i="12"/>
  <c r="H72" i="12"/>
  <c r="G72" i="12"/>
  <c r="I72" i="12" s="1"/>
  <c r="H80" i="12"/>
  <c r="G80" i="12"/>
  <c r="I80" i="12" s="1"/>
  <c r="H88" i="12"/>
  <c r="G88" i="12"/>
  <c r="I88" i="12" s="1"/>
  <c r="H96" i="12"/>
  <c r="G96" i="12"/>
  <c r="H104" i="12"/>
  <c r="G104" i="12"/>
  <c r="I104" i="12" s="1"/>
  <c r="H14" i="12"/>
  <c r="G14" i="12"/>
  <c r="I14" i="12" s="1"/>
  <c r="G26" i="12"/>
  <c r="H26" i="12"/>
  <c r="H34" i="12"/>
  <c r="G34" i="12"/>
  <c r="G42" i="12"/>
  <c r="H42" i="12"/>
  <c r="H8" i="12"/>
  <c r="G8" i="12"/>
  <c r="I8" i="12" s="1"/>
  <c r="H74" i="12"/>
  <c r="G74" i="12"/>
  <c r="I74" i="12" s="1"/>
  <c r="H66" i="12"/>
  <c r="G66" i="12"/>
  <c r="H90" i="12"/>
  <c r="G90" i="12"/>
  <c r="I90" i="12" s="1"/>
  <c r="H28" i="12"/>
  <c r="G28" i="12"/>
  <c r="I28" i="12" s="1"/>
  <c r="H60" i="12"/>
  <c r="G60" i="12"/>
  <c r="I60" i="12" s="1"/>
  <c r="H68" i="12"/>
  <c r="G68" i="12"/>
  <c r="H76" i="12"/>
  <c r="G76" i="12"/>
  <c r="I76" i="12" s="1"/>
  <c r="H100" i="12"/>
  <c r="G100" i="12"/>
  <c r="I100" i="12" s="1"/>
  <c r="H6" i="12"/>
  <c r="G6" i="12"/>
  <c r="I6" i="12" s="1"/>
  <c r="G22" i="12"/>
  <c r="I22" i="12" s="1"/>
  <c r="H30" i="12"/>
  <c r="G30" i="12"/>
  <c r="H38" i="12"/>
  <c r="G38" i="12"/>
  <c r="I38" i="12" s="1"/>
  <c r="H98" i="12"/>
  <c r="G98" i="12"/>
  <c r="G44" i="12"/>
  <c r="I44" i="12" s="1"/>
  <c r="H92" i="12"/>
  <c r="G92" i="12"/>
  <c r="H16" i="12"/>
  <c r="G16" i="12"/>
  <c r="I16" i="12" s="1"/>
  <c r="G46" i="12"/>
  <c r="H46" i="12"/>
  <c r="H54" i="12"/>
  <c r="G54" i="12"/>
  <c r="I54" i="12" s="1"/>
  <c r="H62" i="12"/>
  <c r="G62" i="12"/>
  <c r="H70" i="12"/>
  <c r="G70" i="12"/>
  <c r="I70" i="12" s="1"/>
  <c r="H78" i="12"/>
  <c r="G78" i="12"/>
  <c r="I78" i="12" s="1"/>
  <c r="H86" i="12"/>
  <c r="G86" i="12"/>
  <c r="I86" i="12" s="1"/>
  <c r="H94" i="12"/>
  <c r="G94" i="12"/>
  <c r="H102" i="12"/>
  <c r="G102" i="12"/>
  <c r="I102" i="12" s="1"/>
  <c r="H82" i="12"/>
  <c r="G82" i="12"/>
  <c r="I82" i="12" s="1"/>
  <c r="H18" i="12"/>
  <c r="G18" i="12"/>
  <c r="I18" i="12" s="1"/>
  <c r="H12" i="12"/>
  <c r="G12" i="12"/>
  <c r="H52" i="12"/>
  <c r="G52" i="12"/>
  <c r="I52" i="12" s="1"/>
  <c r="H84" i="12"/>
  <c r="G84" i="12"/>
  <c r="I84" i="12" s="1"/>
  <c r="H10" i="12"/>
  <c r="G10" i="12"/>
  <c r="I10" i="12" s="1"/>
  <c r="G24" i="12"/>
  <c r="I24" i="12" s="1"/>
  <c r="H24" i="12"/>
  <c r="H32" i="12"/>
  <c r="G32" i="12"/>
  <c r="I32" i="12" s="1"/>
  <c r="H40" i="12"/>
  <c r="G40" i="12"/>
  <c r="I40" i="12" s="1"/>
  <c r="H58" i="12"/>
  <c r="G58" i="12"/>
  <c r="I58" i="12" s="1"/>
  <c r="G23" i="12"/>
  <c r="I23" i="12" s="1"/>
  <c r="G25" i="12"/>
  <c r="I25" i="12" s="1"/>
  <c r="G27" i="12"/>
  <c r="I27" i="12" s="1"/>
  <c r="G29" i="12"/>
  <c r="I29" i="12" s="1"/>
  <c r="G31" i="12"/>
  <c r="I31" i="12" s="1"/>
  <c r="G33" i="12"/>
  <c r="I33" i="12" s="1"/>
  <c r="G35" i="12"/>
  <c r="I35" i="12" s="1"/>
  <c r="G37" i="12"/>
  <c r="I37" i="12" s="1"/>
  <c r="G39" i="12"/>
  <c r="I39" i="12" s="1"/>
  <c r="G41" i="12"/>
  <c r="I41" i="12" s="1"/>
  <c r="G43" i="12"/>
  <c r="I43" i="12" s="1"/>
  <c r="G45" i="12"/>
  <c r="I45" i="12" s="1"/>
  <c r="G47" i="12"/>
  <c r="I47" i="12" s="1"/>
  <c r="G49" i="12"/>
  <c r="I49" i="12" s="1"/>
  <c r="G51" i="12"/>
  <c r="I51" i="12" s="1"/>
  <c r="G53" i="12"/>
  <c r="I53" i="12" s="1"/>
  <c r="G55" i="12"/>
  <c r="I55" i="12" s="1"/>
  <c r="G57" i="12"/>
  <c r="I57" i="12" s="1"/>
  <c r="G59" i="12"/>
  <c r="I59" i="12" s="1"/>
  <c r="G61" i="12"/>
  <c r="I61" i="12" s="1"/>
  <c r="G63" i="12"/>
  <c r="I63" i="12" s="1"/>
  <c r="G65" i="12"/>
  <c r="I65" i="12" s="1"/>
  <c r="G67" i="12"/>
  <c r="I67" i="12" s="1"/>
  <c r="G69" i="12"/>
  <c r="I69" i="12" s="1"/>
  <c r="G71" i="12"/>
  <c r="I71" i="12" s="1"/>
  <c r="G73" i="12"/>
  <c r="I73" i="12" s="1"/>
  <c r="G75" i="12"/>
  <c r="I75" i="12" s="1"/>
  <c r="G77" i="12"/>
  <c r="I77" i="12" s="1"/>
  <c r="G79" i="12"/>
  <c r="I79" i="12" s="1"/>
  <c r="G81" i="12"/>
  <c r="I81" i="12" s="1"/>
  <c r="G83" i="12"/>
  <c r="I83" i="12" s="1"/>
  <c r="G85" i="12"/>
  <c r="I85" i="12" s="1"/>
  <c r="G87" i="12"/>
  <c r="I87" i="12" s="1"/>
  <c r="G89" i="12"/>
  <c r="I89" i="12" s="1"/>
  <c r="G91" i="12"/>
  <c r="I91" i="12" s="1"/>
  <c r="G93" i="12"/>
  <c r="I93" i="12" s="1"/>
  <c r="G95" i="12"/>
  <c r="I95" i="12" s="1"/>
  <c r="G97" i="12"/>
  <c r="I97" i="12" s="1"/>
  <c r="G99" i="12"/>
  <c r="I99" i="12" s="1"/>
  <c r="G101" i="12"/>
  <c r="I101" i="12" s="1"/>
  <c r="G103" i="12"/>
  <c r="I103" i="12" s="1"/>
  <c r="I52" i="11"/>
  <c r="I90" i="11"/>
  <c r="I30" i="11"/>
  <c r="I70" i="11"/>
  <c r="I92" i="11"/>
  <c r="G28" i="11"/>
  <c r="I28" i="11" s="1"/>
  <c r="G36" i="11"/>
  <c r="I36" i="11" s="1"/>
  <c r="G42" i="11"/>
  <c r="I42" i="11" s="1"/>
  <c r="G48" i="11"/>
  <c r="I48" i="11" s="1"/>
  <c r="G54" i="11"/>
  <c r="I54" i="11" s="1"/>
  <c r="G60" i="11"/>
  <c r="I60" i="11" s="1"/>
  <c r="G62" i="11"/>
  <c r="I62" i="11" s="1"/>
  <c r="G68" i="11"/>
  <c r="I68" i="11" s="1"/>
  <c r="G74" i="11"/>
  <c r="I74" i="11" s="1"/>
  <c r="G80" i="11"/>
  <c r="I80" i="11" s="1"/>
  <c r="G88" i="11"/>
  <c r="I88" i="11" s="1"/>
  <c r="G94" i="11"/>
  <c r="I94" i="11" s="1"/>
  <c r="G100" i="11"/>
  <c r="I100" i="11" s="1"/>
  <c r="G4" i="11"/>
  <c r="G6" i="11"/>
  <c r="I6" i="11" s="1"/>
  <c r="G8" i="11"/>
  <c r="I8" i="11" s="1"/>
  <c r="G10" i="11"/>
  <c r="I10" i="11" s="1"/>
  <c r="G12" i="11"/>
  <c r="I12" i="11" s="1"/>
  <c r="G14" i="11"/>
  <c r="I14" i="11" s="1"/>
  <c r="G16" i="11"/>
  <c r="I16" i="11" s="1"/>
  <c r="G18" i="11"/>
  <c r="I18" i="11" s="1"/>
  <c r="G20" i="11"/>
  <c r="I20" i="11" s="1"/>
  <c r="H22" i="11"/>
  <c r="I22" i="11" s="1"/>
  <c r="H24" i="11"/>
  <c r="I24" i="11" s="1"/>
  <c r="H26" i="11"/>
  <c r="I26" i="11" s="1"/>
  <c r="H30" i="11"/>
  <c r="H32" i="11"/>
  <c r="I32" i="11" s="1"/>
  <c r="H34" i="11"/>
  <c r="I34" i="11" s="1"/>
  <c r="H38" i="11"/>
  <c r="I38" i="11" s="1"/>
  <c r="H40" i="11"/>
  <c r="I40" i="11" s="1"/>
  <c r="H44" i="11"/>
  <c r="I44" i="11" s="1"/>
  <c r="H46" i="11"/>
  <c r="I46" i="11" s="1"/>
  <c r="H50" i="11"/>
  <c r="I50" i="11" s="1"/>
  <c r="H52" i="11"/>
  <c r="H56" i="11"/>
  <c r="I56" i="11" s="1"/>
  <c r="H58" i="11"/>
  <c r="I58" i="11" s="1"/>
  <c r="H64" i="11"/>
  <c r="I64" i="11" s="1"/>
  <c r="H66" i="11"/>
  <c r="I66" i="11" s="1"/>
  <c r="H70" i="11"/>
  <c r="H72" i="11"/>
  <c r="I72" i="11" s="1"/>
  <c r="H76" i="11"/>
  <c r="I76" i="11" s="1"/>
  <c r="H78" i="11"/>
  <c r="I78" i="11" s="1"/>
  <c r="H82" i="11"/>
  <c r="I82" i="11" s="1"/>
  <c r="H84" i="11"/>
  <c r="I84" i="11" s="1"/>
  <c r="H86" i="11"/>
  <c r="I86" i="11" s="1"/>
  <c r="H90" i="11"/>
  <c r="H92" i="11"/>
  <c r="H96" i="11"/>
  <c r="I96" i="11" s="1"/>
  <c r="H98" i="11"/>
  <c r="I98" i="11" s="1"/>
  <c r="H102" i="11"/>
  <c r="I102" i="11" s="1"/>
  <c r="H104" i="11"/>
  <c r="I104" i="11" s="1"/>
  <c r="H4" i="11"/>
  <c r="F105" i="11"/>
  <c r="F106" i="11"/>
  <c r="I42" i="10"/>
  <c r="I90" i="10"/>
  <c r="I32" i="10"/>
  <c r="I48" i="10"/>
  <c r="I64" i="10"/>
  <c r="I80" i="10"/>
  <c r="I96" i="10"/>
  <c r="I58" i="10"/>
  <c r="I38" i="10"/>
  <c r="I54" i="10"/>
  <c r="I70" i="10"/>
  <c r="I86" i="10"/>
  <c r="I102" i="10"/>
  <c r="I34" i="10"/>
  <c r="I50" i="10"/>
  <c r="I66" i="10"/>
  <c r="I82" i="10"/>
  <c r="I98" i="10"/>
  <c r="I40" i="10"/>
  <c r="I56" i="10"/>
  <c r="I72" i="10"/>
  <c r="I88" i="10"/>
  <c r="I104" i="10"/>
  <c r="G4" i="10"/>
  <c r="G10" i="10"/>
  <c r="I10" i="10" s="1"/>
  <c r="G16" i="10"/>
  <c r="I16" i="10" s="1"/>
  <c r="G8" i="10"/>
  <c r="I8" i="10" s="1"/>
  <c r="G14" i="10"/>
  <c r="I14" i="10" s="1"/>
  <c r="G20" i="10"/>
  <c r="I20" i="10" s="1"/>
  <c r="H4" i="10"/>
  <c r="H6" i="10"/>
  <c r="I6" i="10" s="1"/>
  <c r="H12" i="10"/>
  <c r="I12" i="10" s="1"/>
  <c r="H18" i="10"/>
  <c r="I18" i="10" s="1"/>
  <c r="F105" i="10"/>
  <c r="G114" i="10" s="1"/>
  <c r="G29" i="10"/>
  <c r="I29" i="10" s="1"/>
  <c r="G31" i="10"/>
  <c r="I31" i="10" s="1"/>
  <c r="G33" i="10"/>
  <c r="I33" i="10" s="1"/>
  <c r="G35" i="10"/>
  <c r="I35" i="10" s="1"/>
  <c r="G37" i="10"/>
  <c r="I37" i="10" s="1"/>
  <c r="G39" i="10"/>
  <c r="I39" i="10" s="1"/>
  <c r="G41" i="10"/>
  <c r="I41" i="10" s="1"/>
  <c r="G43" i="10"/>
  <c r="I43" i="10" s="1"/>
  <c r="G45" i="10"/>
  <c r="I45" i="10" s="1"/>
  <c r="G47" i="10"/>
  <c r="I47" i="10" s="1"/>
  <c r="G49" i="10"/>
  <c r="I49" i="10" s="1"/>
  <c r="G51" i="10"/>
  <c r="I51" i="10" s="1"/>
  <c r="G53" i="10"/>
  <c r="I53" i="10" s="1"/>
  <c r="G55" i="10"/>
  <c r="I55" i="10" s="1"/>
  <c r="G57" i="10"/>
  <c r="I57" i="10" s="1"/>
  <c r="G59" i="10"/>
  <c r="I59" i="10" s="1"/>
  <c r="G61" i="10"/>
  <c r="I61" i="10" s="1"/>
  <c r="G63" i="10"/>
  <c r="I63" i="10" s="1"/>
  <c r="G65" i="10"/>
  <c r="I65" i="10" s="1"/>
  <c r="G67" i="10"/>
  <c r="I67" i="10" s="1"/>
  <c r="G69" i="10"/>
  <c r="I69" i="10" s="1"/>
  <c r="G71" i="10"/>
  <c r="I71" i="10" s="1"/>
  <c r="G73" i="10"/>
  <c r="I73" i="10" s="1"/>
  <c r="G75" i="10"/>
  <c r="I75" i="10" s="1"/>
  <c r="G77" i="10"/>
  <c r="I77" i="10" s="1"/>
  <c r="G79" i="10"/>
  <c r="I79" i="10" s="1"/>
  <c r="G81" i="10"/>
  <c r="I81" i="10" s="1"/>
  <c r="G83" i="10"/>
  <c r="I83" i="10" s="1"/>
  <c r="G85" i="10"/>
  <c r="I85" i="10" s="1"/>
  <c r="G87" i="10"/>
  <c r="I87" i="10" s="1"/>
  <c r="G89" i="10"/>
  <c r="I89" i="10" s="1"/>
  <c r="G91" i="10"/>
  <c r="I91" i="10" s="1"/>
  <c r="G93" i="10"/>
  <c r="I93" i="10" s="1"/>
  <c r="G95" i="10"/>
  <c r="I95" i="10" s="1"/>
  <c r="G97" i="10"/>
  <c r="I97" i="10" s="1"/>
  <c r="G99" i="10"/>
  <c r="I99" i="10" s="1"/>
  <c r="G101" i="10"/>
  <c r="I101" i="10" s="1"/>
  <c r="G103" i="10"/>
  <c r="I103" i="10" s="1"/>
  <c r="F106" i="10"/>
  <c r="I99" i="9"/>
  <c r="I100" i="9"/>
  <c r="I92" i="9"/>
  <c r="I60" i="9"/>
  <c r="I89" i="9"/>
  <c r="I97" i="9"/>
  <c r="I68" i="9"/>
  <c r="H101" i="9"/>
  <c r="I101" i="9" s="1"/>
  <c r="H93" i="9"/>
  <c r="I93" i="9" s="1"/>
  <c r="H85" i="9"/>
  <c r="I85" i="9" s="1"/>
  <c r="H77" i="9"/>
  <c r="I77" i="9" s="1"/>
  <c r="H69" i="9"/>
  <c r="I69" i="9" s="1"/>
  <c r="H61" i="9"/>
  <c r="I61" i="9" s="1"/>
  <c r="G73" i="9"/>
  <c r="I73" i="9" s="1"/>
  <c r="G65" i="9"/>
  <c r="I65" i="9" s="1"/>
  <c r="G57" i="9"/>
  <c r="I57" i="9" s="1"/>
  <c r="M8" i="2"/>
  <c r="L8" i="2"/>
  <c r="K8" i="2"/>
  <c r="J8" i="2"/>
  <c r="I8" i="2"/>
  <c r="H8" i="2"/>
  <c r="G8" i="2"/>
  <c r="F8" i="2"/>
  <c r="E8" i="2"/>
  <c r="D8" i="2"/>
  <c r="C8" i="2"/>
  <c r="A57" i="6"/>
  <c r="M5" i="6" a="1"/>
  <c r="I103" i="6"/>
  <c r="K60" i="6"/>
  <c r="K5" i="6" a="1"/>
  <c r="I4" i="6"/>
  <c r="H60" i="6"/>
  <c r="K103" i="6"/>
  <c r="G103" i="6"/>
  <c r="L4" i="6"/>
  <c r="H4" i="6"/>
  <c r="L103" i="6"/>
  <c r="D5" i="6" a="1"/>
  <c r="I5" i="6" a="1"/>
  <c r="G60" i="6"/>
  <c r="I60" i="6"/>
  <c r="G4" i="6"/>
  <c r="H103" i="6"/>
  <c r="K4" i="6"/>
  <c r="L60" i="6"/>
  <c r="K66" i="6" l="1"/>
  <c r="K109" i="6"/>
  <c r="G109" i="6"/>
  <c r="G66" i="6"/>
  <c r="H66" i="6"/>
  <c r="H109" i="6"/>
  <c r="L66" i="6"/>
  <c r="L109" i="6"/>
  <c r="I109" i="6"/>
  <c r="I66" i="6"/>
  <c r="G114" i="20"/>
  <c r="M5" i="6"/>
  <c r="L107" i="6"/>
  <c r="L105" i="6" s="1"/>
  <c r="L104" i="6" s="1"/>
  <c r="L108" i="6"/>
  <c r="L64" i="6"/>
  <c r="L62" i="6" s="1"/>
  <c r="L61" i="6" s="1"/>
  <c r="K107" i="6"/>
  <c r="K105" i="6" s="1"/>
  <c r="K104" i="6" s="1"/>
  <c r="K108" i="6"/>
  <c r="K64" i="6"/>
  <c r="K62" i="6" s="1"/>
  <c r="K61" i="6" s="1"/>
  <c r="K5" i="6"/>
  <c r="G114" i="16"/>
  <c r="I5" i="6"/>
  <c r="I107" i="6"/>
  <c r="I105" i="6" s="1"/>
  <c r="I104" i="6" s="1"/>
  <c r="I108" i="6"/>
  <c r="I64" i="6"/>
  <c r="I62" i="6" s="1"/>
  <c r="I61" i="6" s="1"/>
  <c r="G114" i="14"/>
  <c r="G108" i="6"/>
  <c r="G107" i="6"/>
  <c r="G105" i="6" s="1"/>
  <c r="G104" i="6" s="1"/>
  <c r="G64" i="6"/>
  <c r="G62" i="6" s="1"/>
  <c r="G61" i="6" s="1"/>
  <c r="G114" i="13"/>
  <c r="G114" i="11"/>
  <c r="D5" i="6"/>
  <c r="I4" i="10"/>
  <c r="H64" i="6"/>
  <c r="H62" i="6" s="1"/>
  <c r="H61" i="6" s="1"/>
  <c r="H108" i="6"/>
  <c r="H107" i="6"/>
  <c r="H105" i="6" s="1"/>
  <c r="H104" i="6" s="1"/>
  <c r="G65" i="6"/>
  <c r="L65" i="6"/>
  <c r="I65" i="6"/>
  <c r="K65" i="6"/>
  <c r="I4" i="20"/>
  <c r="I4" i="19"/>
  <c r="G114" i="18"/>
  <c r="I4" i="16"/>
  <c r="G114" i="12"/>
  <c r="I98" i="12"/>
  <c r="I26" i="12"/>
  <c r="I46" i="12"/>
  <c r="I48" i="12"/>
  <c r="I30" i="12"/>
  <c r="I42" i="12"/>
  <c r="I12" i="12"/>
  <c r="I94" i="12"/>
  <c r="I62" i="12"/>
  <c r="I92" i="12"/>
  <c r="I68" i="12"/>
  <c r="I66" i="12"/>
  <c r="I34" i="12"/>
  <c r="I96" i="12"/>
  <c r="I64" i="12"/>
  <c r="I4" i="12"/>
  <c r="I4" i="11"/>
  <c r="C59" i="6"/>
  <c r="D60" i="6"/>
  <c r="F103" i="6"/>
  <c r="J103" i="6"/>
  <c r="F5" i="6" a="1"/>
  <c r="J60" i="6"/>
  <c r="N60" i="6"/>
  <c r="E103" i="6"/>
  <c r="N4" i="6"/>
  <c r="G5" i="6" a="1"/>
  <c r="F60" i="6"/>
  <c r="D103" i="6"/>
  <c r="E4" i="6"/>
  <c r="E60" i="6"/>
  <c r="D4" i="6"/>
  <c r="J4" i="6"/>
  <c r="G6" i="6" a="1"/>
  <c r="E5" i="6" a="1"/>
  <c r="H6" i="6" a="1"/>
  <c r="F4" i="6"/>
  <c r="N5" i="6" a="1"/>
  <c r="I6" i="6" a="1"/>
  <c r="M60" i="6"/>
  <c r="M103" i="6"/>
  <c r="N103" i="6"/>
  <c r="K6" i="6" a="1"/>
  <c r="M4" i="6"/>
  <c r="L5" i="6" a="1"/>
  <c r="J5" i="6" a="1"/>
  <c r="L6" i="6" a="1"/>
  <c r="H5" i="6" a="1"/>
  <c r="M66" i="6" l="1"/>
  <c r="M109" i="6"/>
  <c r="H6" i="6"/>
  <c r="G6" i="6"/>
  <c r="E66" i="6"/>
  <c r="E109" i="6"/>
  <c r="L6" i="6"/>
  <c r="K6" i="6"/>
  <c r="N109" i="6"/>
  <c r="N66" i="6"/>
  <c r="F66" i="6"/>
  <c r="F109" i="6"/>
  <c r="I6" i="6"/>
  <c r="J66" i="6"/>
  <c r="J109" i="6"/>
  <c r="D66" i="6"/>
  <c r="D109" i="6"/>
  <c r="N65" i="6"/>
  <c r="N64" i="6"/>
  <c r="N62" i="6" s="1"/>
  <c r="N61" i="6" s="1"/>
  <c r="N107" i="6"/>
  <c r="N105" i="6" s="1"/>
  <c r="N104" i="6" s="1"/>
  <c r="N108" i="6"/>
  <c r="N5" i="6"/>
  <c r="M107" i="6"/>
  <c r="M105" i="6" s="1"/>
  <c r="M104" i="6" s="1"/>
  <c r="M108" i="6"/>
  <c r="M64" i="6"/>
  <c r="M62" i="6" s="1"/>
  <c r="M61" i="6" s="1"/>
  <c r="M65" i="6"/>
  <c r="L5" i="6"/>
  <c r="J5" i="6"/>
  <c r="J107" i="6"/>
  <c r="J105" i="6" s="1"/>
  <c r="J104" i="6" s="1"/>
  <c r="J108" i="6"/>
  <c r="J64" i="6"/>
  <c r="J62" i="6" s="1"/>
  <c r="J61" i="6" s="1"/>
  <c r="J65" i="6"/>
  <c r="H5" i="6"/>
  <c r="G5" i="6"/>
  <c r="H65" i="6"/>
  <c r="F108" i="6"/>
  <c r="F107" i="6"/>
  <c r="F105" i="6" s="1"/>
  <c r="F104" i="6" s="1"/>
  <c r="F64" i="6"/>
  <c r="F62" i="6" s="1"/>
  <c r="F61" i="6" s="1"/>
  <c r="F65" i="6"/>
  <c r="F5" i="6"/>
  <c r="E5" i="6"/>
  <c r="E108" i="6"/>
  <c r="E107" i="6"/>
  <c r="E105" i="6" s="1"/>
  <c r="E104" i="6" s="1"/>
  <c r="E64" i="6"/>
  <c r="E62" i="6" s="1"/>
  <c r="E61" i="6" s="1"/>
  <c r="E65" i="6"/>
  <c r="D107" i="6"/>
  <c r="D105" i="6" s="1"/>
  <c r="D104" i="6" s="1"/>
  <c r="D108" i="6"/>
  <c r="D64" i="6"/>
  <c r="D62" i="6" s="1"/>
  <c r="D61" i="6" s="1"/>
  <c r="D65" i="6"/>
  <c r="A1" i="9"/>
  <c r="H5" i="9"/>
  <c r="G7" i="9"/>
  <c r="H8" i="9"/>
  <c r="H9" i="9"/>
  <c r="H10" i="9"/>
  <c r="H11" i="9"/>
  <c r="G12" i="9"/>
  <c r="G13" i="9"/>
  <c r="F14" i="9"/>
  <c r="F15" i="9"/>
  <c r="F16" i="9"/>
  <c r="F17" i="9"/>
  <c r="G17" i="9" s="1"/>
  <c r="F18" i="9"/>
  <c r="H18" i="9" s="1"/>
  <c r="F19" i="9"/>
  <c r="H19" i="9" s="1"/>
  <c r="F20" i="9"/>
  <c r="H20" i="9" s="1"/>
  <c r="H21" i="9"/>
  <c r="F22" i="9"/>
  <c r="F23" i="9"/>
  <c r="H23" i="9" s="1"/>
  <c r="F24" i="9"/>
  <c r="F25" i="9"/>
  <c r="H25" i="9" s="1"/>
  <c r="F26" i="9"/>
  <c r="H26" i="9" s="1"/>
  <c r="F27" i="9"/>
  <c r="H27" i="9" s="1"/>
  <c r="F28" i="9"/>
  <c r="H28" i="9" s="1"/>
  <c r="F29" i="9"/>
  <c r="H29" i="9" s="1"/>
  <c r="F30" i="9"/>
  <c r="F31" i="9"/>
  <c r="G31" i="9" s="1"/>
  <c r="F32" i="9"/>
  <c r="F33" i="9"/>
  <c r="F34" i="9"/>
  <c r="H34" i="9" s="1"/>
  <c r="F35" i="9"/>
  <c r="H35" i="9" s="1"/>
  <c r="F36" i="9"/>
  <c r="H36" i="9" s="1"/>
  <c r="F37" i="9"/>
  <c r="H37" i="9" s="1"/>
  <c r="F38" i="9"/>
  <c r="F39" i="9"/>
  <c r="H39" i="9" s="1"/>
  <c r="F40" i="9"/>
  <c r="F41" i="9"/>
  <c r="H41" i="9" s="1"/>
  <c r="F42" i="9"/>
  <c r="H42" i="9" s="1"/>
  <c r="F43" i="9"/>
  <c r="H43" i="9" s="1"/>
  <c r="F44" i="9"/>
  <c r="H44" i="9" s="1"/>
  <c r="F45" i="9"/>
  <c r="H45" i="9" s="1"/>
  <c r="F46" i="9"/>
  <c r="H46" i="9" s="1"/>
  <c r="F47" i="9"/>
  <c r="G47" i="9" s="1"/>
  <c r="F48" i="9"/>
  <c r="F49" i="9"/>
  <c r="G49" i="9" s="1"/>
  <c r="F50" i="9"/>
  <c r="H50" i="9" s="1"/>
  <c r="F51" i="9"/>
  <c r="G51" i="9" s="1"/>
  <c r="F52" i="9"/>
  <c r="H52" i="9" s="1"/>
  <c r="F53" i="9"/>
  <c r="G53" i="9" s="1"/>
  <c r="G4" i="9"/>
  <c r="A1" i="10"/>
  <c r="H16" i="9"/>
  <c r="H30" i="9"/>
  <c r="H32" i="9"/>
  <c r="G33" i="9"/>
  <c r="H40" i="9"/>
  <c r="H48" i="9"/>
  <c r="H38" i="9"/>
  <c r="H24" i="9"/>
  <c r="H22" i="9"/>
  <c r="H15" i="9"/>
  <c r="H14" i="9"/>
  <c r="H6" i="9"/>
  <c r="A68" i="6"/>
  <c r="A67" i="6"/>
  <c r="D59" i="6"/>
  <c r="E59" i="6" s="1"/>
  <c r="F59" i="6" s="1"/>
  <c r="G59" i="6" s="1"/>
  <c r="H59" i="6" s="1"/>
  <c r="I59" i="6" s="1"/>
  <c r="J59" i="6" s="1"/>
  <c r="K59" i="6" s="1"/>
  <c r="L59" i="6" s="1"/>
  <c r="M59" i="6" s="1"/>
  <c r="N59" i="6" s="1"/>
  <c r="M29" i="6"/>
  <c r="N29" i="6" s="1"/>
  <c r="H29" i="6"/>
  <c r="C29" i="6"/>
  <c r="M28" i="6"/>
  <c r="Q29" i="6" s="1"/>
  <c r="H28" i="6"/>
  <c r="L29" i="6" s="1"/>
  <c r="C28" i="6"/>
  <c r="G29" i="6" s="1"/>
  <c r="N8" i="6"/>
  <c r="M8" i="6"/>
  <c r="L8" i="6"/>
  <c r="K8" i="6"/>
  <c r="J8" i="6"/>
  <c r="I8" i="6"/>
  <c r="H8" i="6"/>
  <c r="G8" i="6"/>
  <c r="F8" i="6"/>
  <c r="E8" i="6"/>
  <c r="D8" i="6"/>
  <c r="C8" i="6"/>
  <c r="B8" i="6"/>
  <c r="C106" i="6"/>
  <c r="M6" i="6" a="1"/>
  <c r="D6" i="6" a="1"/>
  <c r="J6" i="6" a="1"/>
  <c r="N6" i="6" a="1"/>
  <c r="E6" i="6" a="1"/>
  <c r="F6" i="6" a="1"/>
  <c r="M6" i="6" l="1"/>
  <c r="E6" i="6"/>
  <c r="J6" i="6"/>
  <c r="D6" i="6"/>
  <c r="N6" i="6"/>
  <c r="F6" i="6"/>
  <c r="F105" i="9"/>
  <c r="F107" i="9"/>
  <c r="F106" i="9"/>
  <c r="A1" i="11"/>
  <c r="I28" i="6"/>
  <c r="D28" i="6"/>
  <c r="C35" i="6"/>
  <c r="O29" i="6"/>
  <c r="O28" i="6"/>
  <c r="N28" i="6"/>
  <c r="N35" i="6" s="1"/>
  <c r="M35" i="6"/>
  <c r="I29" i="6"/>
  <c r="H35" i="6"/>
  <c r="D29" i="6"/>
  <c r="G52" i="9"/>
  <c r="I52" i="9" s="1"/>
  <c r="H53" i="9"/>
  <c r="I53" i="9" s="1"/>
  <c r="H51" i="9"/>
  <c r="I51" i="9" s="1"/>
  <c r="G9" i="9"/>
  <c r="I9" i="9" s="1"/>
  <c r="G15" i="9"/>
  <c r="I15" i="9" s="1"/>
  <c r="G21" i="9"/>
  <c r="I21" i="9" s="1"/>
  <c r="G27" i="9"/>
  <c r="I27" i="9" s="1"/>
  <c r="G35" i="9"/>
  <c r="I35" i="9" s="1"/>
  <c r="G43" i="9"/>
  <c r="I43" i="9" s="1"/>
  <c r="H17" i="9"/>
  <c r="I17" i="9" s="1"/>
  <c r="G5" i="9"/>
  <c r="I5" i="9" s="1"/>
  <c r="G11" i="9"/>
  <c r="I11" i="9" s="1"/>
  <c r="G19" i="9"/>
  <c r="I19" i="9" s="1"/>
  <c r="G29" i="9"/>
  <c r="I29" i="9" s="1"/>
  <c r="G37" i="9"/>
  <c r="I37" i="9" s="1"/>
  <c r="G45" i="9"/>
  <c r="I45" i="9" s="1"/>
  <c r="H7" i="9"/>
  <c r="I7" i="9" s="1"/>
  <c r="H13" i="9"/>
  <c r="I13" i="9" s="1"/>
  <c r="H31" i="9"/>
  <c r="I31" i="9" s="1"/>
  <c r="H47" i="9"/>
  <c r="I47" i="9" s="1"/>
  <c r="H49" i="9"/>
  <c r="I49" i="9" s="1"/>
  <c r="G6" i="9"/>
  <c r="I6" i="9" s="1"/>
  <c r="G10" i="9"/>
  <c r="I10" i="9" s="1"/>
  <c r="G14" i="9"/>
  <c r="I14" i="9" s="1"/>
  <c r="G16" i="9"/>
  <c r="I16" i="9" s="1"/>
  <c r="G18" i="9"/>
  <c r="I18" i="9" s="1"/>
  <c r="G20" i="9"/>
  <c r="I20" i="9" s="1"/>
  <c r="G22" i="9"/>
  <c r="I22" i="9" s="1"/>
  <c r="G24" i="9"/>
  <c r="I24" i="9" s="1"/>
  <c r="G26" i="9"/>
  <c r="I26" i="9" s="1"/>
  <c r="G28" i="9"/>
  <c r="I28" i="9" s="1"/>
  <c r="G30" i="9"/>
  <c r="I30" i="9" s="1"/>
  <c r="G32" i="9"/>
  <c r="I32" i="9" s="1"/>
  <c r="G34" i="9"/>
  <c r="I34" i="9" s="1"/>
  <c r="G36" i="9"/>
  <c r="I36" i="9" s="1"/>
  <c r="G38" i="9"/>
  <c r="I38" i="9" s="1"/>
  <c r="G40" i="9"/>
  <c r="I40" i="9" s="1"/>
  <c r="G42" i="9"/>
  <c r="I42" i="9" s="1"/>
  <c r="G44" i="9"/>
  <c r="I44" i="9" s="1"/>
  <c r="G46" i="9"/>
  <c r="I46" i="9" s="1"/>
  <c r="G48" i="9"/>
  <c r="I48" i="9" s="1"/>
  <c r="G50" i="9"/>
  <c r="I50" i="9" s="1"/>
  <c r="G25" i="9"/>
  <c r="I25" i="9" s="1"/>
  <c r="G39" i="9"/>
  <c r="I39" i="9" s="1"/>
  <c r="H33" i="9"/>
  <c r="I33" i="9" s="1"/>
  <c r="G8" i="9"/>
  <c r="H4" i="9"/>
  <c r="I4" i="9" s="1"/>
  <c r="H12" i="9"/>
  <c r="I12" i="9" s="1"/>
  <c r="G23" i="9"/>
  <c r="I23" i="9" s="1"/>
  <c r="G41" i="9"/>
  <c r="I41" i="9" s="1"/>
  <c r="I8" i="9" l="1"/>
  <c r="O35" i="6"/>
  <c r="A1" i="12"/>
  <c r="P28" i="6"/>
  <c r="P29" i="6"/>
  <c r="J28" i="6"/>
  <c r="J29" i="6"/>
  <c r="I35" i="6"/>
  <c r="E29" i="6"/>
  <c r="E28" i="6"/>
  <c r="D35" i="6"/>
  <c r="G114" i="9"/>
  <c r="C4" i="6"/>
  <c r="C60" i="6"/>
  <c r="C103" i="6"/>
  <c r="C5" i="6" a="1"/>
  <c r="C66" i="6" l="1"/>
  <c r="C109" i="6"/>
  <c r="C5" i="6"/>
  <c r="A1" i="13"/>
  <c r="P35" i="6"/>
  <c r="Q28" i="6"/>
  <c r="K28" i="6"/>
  <c r="K29" i="6"/>
  <c r="J35" i="6"/>
  <c r="F28" i="6"/>
  <c r="F29" i="6"/>
  <c r="E35" i="6"/>
  <c r="C6" i="6" a="1"/>
  <c r="C6" i="6" l="1"/>
  <c r="C64" i="6"/>
  <c r="C62" i="6" s="1"/>
  <c r="C61" i="6" s="1"/>
  <c r="C107" i="6"/>
  <c r="C105" i="6" s="1"/>
  <c r="C104" i="6" s="1"/>
  <c r="A1" i="14"/>
  <c r="Q35" i="6"/>
  <c r="K34" i="6"/>
  <c r="L28" i="6"/>
  <c r="F35" i="6"/>
  <c r="G28" i="6"/>
  <c r="C65" i="6" l="1"/>
  <c r="C108" i="6"/>
  <c r="A1" i="15"/>
  <c r="L35" i="6"/>
  <c r="G35" i="6"/>
  <c r="A1" i="16" l="1"/>
  <c r="A1" i="17" l="1"/>
  <c r="A1" i="18" l="1"/>
  <c r="A1" i="19" l="1"/>
  <c r="M26" i="6" l="1"/>
  <c r="M30" i="6"/>
  <c r="N30" i="6"/>
  <c r="O30" i="6"/>
  <c r="Q30" i="6"/>
  <c r="P30" i="6"/>
  <c r="C26" i="6" l="1"/>
  <c r="A1" i="20"/>
  <c r="N33" i="6"/>
  <c r="O33" i="6"/>
  <c r="P33" i="6"/>
  <c r="M33" i="6"/>
  <c r="N31" i="6"/>
  <c r="N32" i="6" s="1"/>
  <c r="O31" i="6"/>
  <c r="O32" i="6"/>
  <c r="M31" i="6"/>
  <c r="M32" i="6" s="1"/>
  <c r="P31" i="6"/>
  <c r="P32" i="6"/>
  <c r="H26" i="6"/>
  <c r="Q33" i="6"/>
  <c r="J30" i="6"/>
  <c r="K30" i="6"/>
  <c r="I30" i="6"/>
  <c r="G30" i="6"/>
  <c r="C30" i="6"/>
  <c r="L30" i="6"/>
  <c r="H30" i="6"/>
  <c r="F30" i="6"/>
  <c r="D30" i="6"/>
  <c r="E30" i="6"/>
  <c r="F33" i="6" l="1"/>
  <c r="I33" i="6"/>
  <c r="K33" i="6"/>
  <c r="C33" i="6"/>
  <c r="E33" i="6"/>
  <c r="H33" i="6"/>
  <c r="L33" i="6"/>
  <c r="J33" i="6"/>
  <c r="G33" i="6"/>
  <c r="D33" i="6"/>
  <c r="Q31" i="6"/>
  <c r="Q32" i="6" s="1"/>
  <c r="D31" i="6"/>
  <c r="D32" i="6" s="1"/>
  <c r="G31" i="6"/>
  <c r="G32" i="6"/>
  <c r="H31" i="6"/>
  <c r="H32" i="6" s="1"/>
  <c r="J31" i="6"/>
  <c r="J32" i="6"/>
  <c r="K31" i="6"/>
  <c r="K32" i="6" s="1"/>
  <c r="L32" i="6"/>
  <c r="L31" i="6"/>
  <c r="F31" i="6" l="1"/>
  <c r="F32" i="6" s="1"/>
  <c r="I31" i="6"/>
  <c r="I32" i="6" s="1"/>
  <c r="E31" i="6"/>
  <c r="E32" i="6" s="1"/>
  <c r="C31" i="6"/>
  <c r="C3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<sst xmlns="http://schemas.openxmlformats.org/spreadsheetml/2006/main" count="273" uniqueCount="68">
  <si>
    <t>Introduction</t>
  </si>
  <si>
    <t xml:space="preserve">This Hand Hygiene Audit Tracking Tool Workbook was designed by the Minnesota Department of Health (MDH) Infection Control and Response (ICAR) Team and adapted by the Chicago Department of Public Health (CDPH) Healthcare Settings Team to record and analyze audit data obtained from  ICARs conducted at long-term and acute care facilities. </t>
  </si>
  <si>
    <t xml:space="preserve">The workbook is to be used in conjunction with the CDC Hand Hygiene Observation Tool PDF worksheet. The auditor records the occasion in which they observe if staff members at facilities complete hand hygiene upon entering or exiting residents' or patients' room,  which are called hand hygienie "opportunities." </t>
  </si>
  <si>
    <t xml:space="preserve">To begin using the workbook, please navigate to the Instructions tab. </t>
  </si>
  <si>
    <t>Hand Hygiene Audit Tracking Tool Instructions</t>
  </si>
  <si>
    <r>
      <t>Step 1</t>
    </r>
    <r>
      <rPr>
        <sz val="11"/>
        <color rgb="FF000000"/>
        <rFont val="Calibri"/>
        <family val="2"/>
        <scheme val="minor"/>
      </rPr>
      <t xml:space="preserve">: Before entering your monthly observational audit data, select an option from each of the drop-down menus (click on the down arrow at the right of the field). </t>
    </r>
  </si>
  <si>
    <t>Complete the following fields: Facility Name, Tracking Year, Tracking Start Date, and Goal Compliance Rate.</t>
  </si>
  <si>
    <t>FACILITY NAME:</t>
  </si>
  <si>
    <t xml:space="preserve">ASSIGNED CDPH IP: </t>
  </si>
  <si>
    <t>TRACKING YEAR:</t>
  </si>
  <si>
    <t>TRACKING START DATE: (mm-yyyy)</t>
  </si>
  <si>
    <r>
      <t xml:space="preserve">GOAL COMPLIANCE RATE:
</t>
    </r>
    <r>
      <rPr>
        <sz val="12"/>
        <rFont val="Calibri"/>
        <family val="2"/>
        <scheme val="minor"/>
      </rPr>
      <t>(e.g. 90%, 95%, etc.)</t>
    </r>
  </si>
  <si>
    <r>
      <t xml:space="preserve">Step 2: </t>
    </r>
    <r>
      <rPr>
        <sz val="11"/>
        <color rgb="FF000000"/>
        <rFont val="Calibri"/>
        <family val="2"/>
        <scheme val="minor"/>
      </rPr>
      <t>Navigate to the Month_1 tab to begin the first month of tracking.</t>
    </r>
  </si>
  <si>
    <r>
      <t>Step 3</t>
    </r>
    <r>
      <rPr>
        <sz val="11"/>
        <color rgb="FF000000"/>
        <rFont val="Calibri"/>
        <family val="2"/>
        <scheme val="minor"/>
      </rPr>
      <t>: Insert "Y" for yes , "N" for no and "N/A" for not assessed for each opportunity during the HH ICAR.</t>
    </r>
  </si>
  <si>
    <r>
      <rPr>
        <b/>
        <sz val="11"/>
        <color theme="1"/>
        <rFont val="Calibri"/>
        <family val="2"/>
        <scheme val="minor"/>
      </rPr>
      <t xml:space="preserve">Step 4: </t>
    </r>
    <r>
      <rPr>
        <sz val="11"/>
        <color theme="1"/>
        <rFont val="Calibri"/>
        <family val="2"/>
        <scheme val="minor"/>
      </rPr>
      <t>Achievable Score, Total Score, Acual Score, Missed Opportunities, and Overall Percentage Score will be automatically calculated.</t>
    </r>
  </si>
  <si>
    <t>Reporting Month</t>
  </si>
  <si>
    <t>Month_1</t>
  </si>
  <si>
    <t>Month_2</t>
  </si>
  <si>
    <t>Month_3</t>
  </si>
  <si>
    <t>Month_4</t>
  </si>
  <si>
    <t>Month_5</t>
  </si>
  <si>
    <t>Month_6</t>
  </si>
  <si>
    <t>Month_7</t>
  </si>
  <si>
    <t>Month_8</t>
  </si>
  <si>
    <t>Month_9</t>
  </si>
  <si>
    <t>Month_10</t>
  </si>
  <si>
    <t>Month_11</t>
  </si>
  <si>
    <t>Month_12</t>
  </si>
  <si>
    <t>Hand Hygiene
COMPLIANCE</t>
  </si>
  <si>
    <t xml:space="preserve"># of Audits Conducted </t>
  </si>
  <si>
    <t>Hand Hygiene Compliance Rate</t>
  </si>
  <si>
    <t>% Missed Opportunities per Audit</t>
  </si>
  <si>
    <r>
      <t xml:space="preserve">SELECT MONTHS FOR COMPARISON </t>
    </r>
    <r>
      <rPr>
        <sz val="14"/>
        <color theme="1"/>
        <rFont val="Calibri"/>
        <family val="2"/>
      </rPr>
      <t>→</t>
    </r>
  </si>
  <si>
    <t>WEEKLY (Su - Sa) RATES</t>
  </si>
  <si>
    <t>Start of Week</t>
  </si>
  <si>
    <t>End of Week</t>
  </si>
  <si>
    <t># of Missed Opportuntities</t>
  </si>
  <si>
    <t>Average % Missed Opportunities per Audit</t>
  </si>
  <si>
    <t xml:space="preserve">NUMBER OF MISSED OPPORTUNITIES </t>
  </si>
  <si>
    <t xml:space="preserve">Select Job Role: </t>
  </si>
  <si>
    <t>Dietary</t>
  </si>
  <si>
    <t>Total Achievable Score</t>
  </si>
  <si>
    <t>Total Completed Opportunities</t>
  </si>
  <si>
    <t xml:space="preserve">Total # of Missed Opportunities </t>
  </si>
  <si>
    <t>% of Missed Opportunitites</t>
  </si>
  <si>
    <t xml:space="preserve">Select Unit/Floor: </t>
  </si>
  <si>
    <t xml:space="preserve"> % of Missed Opportunitites</t>
  </si>
  <si>
    <t xml:space="preserve">Hand Hygiene Audit Action Plan </t>
  </si>
  <si>
    <t>Department</t>
  </si>
  <si>
    <t>Issue</t>
  </si>
  <si>
    <t>Action</t>
  </si>
  <si>
    <t>Assigned Staff</t>
  </si>
  <si>
    <t>Due Date</t>
  </si>
  <si>
    <t>Comments / Outcome</t>
  </si>
  <si>
    <t>Audit Information</t>
  </si>
  <si>
    <t>Job Role</t>
  </si>
  <si>
    <t>Audit Date 
(mm/dd/yyyy)</t>
  </si>
  <si>
    <t>Location (e.g. Floor, Unit)</t>
  </si>
  <si>
    <t>Hand Hygiene Opportunity
(choose one)</t>
  </si>
  <si>
    <t>Hand Hygiene Observed</t>
  </si>
  <si>
    <t>Hand Hygiene Performed (Calculated Field)</t>
  </si>
  <si>
    <t>Actual Score</t>
  </si>
  <si>
    <t>Missed Opportunities</t>
  </si>
  <si>
    <t>Percentage Attained</t>
  </si>
  <si>
    <t>Total Score</t>
  </si>
  <si>
    <t>Achievable Score</t>
  </si>
  <si>
    <r>
      <t xml:space="preserve">Comments </t>
    </r>
    <r>
      <rPr>
        <sz val="10"/>
        <rFont val="Arial"/>
        <family val="2"/>
      </rPr>
      <t xml:space="preserve">(insert comments here):
</t>
    </r>
  </si>
  <si>
    <t>Monthly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</si>
</sst>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yyyy;@"/>
    <numFmt numFmtId="165" formatCode="[$-409]mmm\-yy;@"/>
    <numFmt numFmtId="166" formatCode="0.0%"/>
    <numFmt numFmtId="167" formatCode="m/d/yyyy;@"/>
    <numFmt numFmtId="168" formatCode="[$-409]dd\-mmm\-yy;@"/>
  </numFmts>
  <fonts count="3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24"/>
      <color rgb="FF003865"/>
      <name val="Calibri"/>
      <family val="2"/>
      <scheme val="minor"/>
    </font>
    <font>
      <b/>
      <sz val="11"/>
      <color rgb="FF000000"/>
      <name val="Calibri"/>
      <family val="2"/>
      <scheme val="minor"/>
    </font>
    <font>
      <sz val="10"/>
      <name val="Geneva"/>
    </font>
    <font>
      <b/>
      <sz val="14"/>
      <name val="Calibri"/>
      <family val="2"/>
      <scheme val="minor"/>
    </font>
    <font>
      <sz val="14"/>
      <name val="Calibri"/>
      <family val="2"/>
      <scheme val="minor"/>
    </font>
    <font>
      <b/>
      <sz val="12"/>
      <name val="Calibri"/>
      <family val="2"/>
      <scheme val="minor"/>
    </font>
    <font>
      <sz val="10"/>
      <name val="Calibri"/>
      <family val="2"/>
      <scheme val="minor"/>
    </font>
    <font>
      <sz val="14"/>
      <color theme="0"/>
      <name val="Calibri"/>
      <family val="2"/>
      <scheme val="minor"/>
    </font>
    <font>
      <sz val="12"/>
      <name val="Calibri"/>
      <family val="2"/>
      <scheme val="minor"/>
    </font>
    <font>
      <b/>
      <sz val="12"/>
      <color theme="1"/>
      <name val="Calibri"/>
      <family val="2"/>
      <scheme val="minor"/>
    </font>
    <font>
      <b/>
      <sz val="12"/>
      <color theme="0"/>
      <name val="Calibri"/>
      <family val="2"/>
      <scheme val="minor"/>
    </font>
    <font>
      <sz val="14"/>
      <color theme="1"/>
      <name val="Calibri"/>
      <family val="2"/>
      <scheme val="minor"/>
    </font>
    <font>
      <sz val="14"/>
      <color theme="1"/>
      <name val="Calibri"/>
      <family val="2"/>
    </font>
    <font>
      <sz val="18"/>
      <color theme="1"/>
      <name val="Calibri"/>
      <family val="2"/>
      <scheme val="minor"/>
    </font>
    <font>
      <sz val="12"/>
      <color theme="1"/>
      <name val="Calibri"/>
      <family val="2"/>
      <scheme val="minor"/>
    </font>
    <font>
      <b/>
      <sz val="16"/>
      <name val="Nirmala UI"/>
      <family val="2"/>
    </font>
    <font>
      <b/>
      <sz val="16"/>
      <color theme="1"/>
      <name val="Nirmala UI"/>
      <family val="2"/>
    </font>
    <font>
      <sz val="11"/>
      <color theme="1"/>
      <name val="Nirmala UI"/>
      <family val="2"/>
    </font>
    <font>
      <b/>
      <sz val="20"/>
      <color theme="0"/>
      <name val="Calibri"/>
      <family val="2"/>
      <scheme val="minor"/>
    </font>
    <font>
      <sz val="11"/>
      <name val="Arial"/>
      <family val="2"/>
    </font>
    <font>
      <b/>
      <sz val="14"/>
      <name val="Arial"/>
      <family val="2"/>
    </font>
    <font>
      <b/>
      <sz val="12"/>
      <name val="Arial"/>
      <family val="2"/>
    </font>
    <font>
      <sz val="10"/>
      <name val="Arial"/>
      <family val="2"/>
    </font>
    <font>
      <b/>
      <sz val="10"/>
      <name val="Calibri"/>
      <family val="2"/>
      <scheme val="minor"/>
    </font>
    <font>
      <b/>
      <sz val="26"/>
      <color theme="1"/>
      <name val="Calibri"/>
      <family val="2"/>
      <scheme val="minor"/>
    </font>
    <font>
      <b/>
      <sz val="11"/>
      <name val="Calibri"/>
      <family val="2"/>
      <scheme val="minor"/>
    </font>
    <font>
      <sz val="1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6"/>
        <bgColor indexed="64"/>
      </patternFill>
    </fill>
    <fill>
      <patternFill patternType="solid">
        <fgColor rgb="FF003865"/>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53565A"/>
        <bgColor indexed="64"/>
      </patternFill>
    </fill>
    <fill>
      <patternFill patternType="solid">
        <fgColor rgb="FF97999B"/>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s>
  <cellStyleXfs count="3">
    <xf numFmtId="0" fontId="0" fillId="0" borderId="0"/>
    <xf numFmtId="9" fontId="1" fillId="0" borderId="0" applyFont="0" applyFill="0" applyBorder="0" applyAlignment="0" applyProtection="0"/>
    <xf numFmtId="0" fontId="7" fillId="0" borderId="0"/>
  </cellStyleXfs>
  <cellXfs count="170">
    <xf numFmtId="0" fontId="0" fillId="0" borderId="0" xfId="0"/>
    <xf numFmtId="0" fontId="0" fillId="2" borderId="0" xfId="0" applyFill="1"/>
    <xf numFmtId="0" fontId="4" fillId="0" borderId="0" xfId="0" applyFont="1" applyAlignment="1">
      <alignment vertical="center" wrapText="1"/>
    </xf>
    <xf numFmtId="0" fontId="3" fillId="2" borderId="0" xfId="0" applyFont="1" applyFill="1"/>
    <xf numFmtId="0" fontId="5" fillId="0" borderId="0" xfId="0" applyFont="1"/>
    <xf numFmtId="0" fontId="5" fillId="2" borderId="0" xfId="0" applyFont="1" applyFill="1"/>
    <xf numFmtId="0" fontId="6" fillId="2" borderId="0" xfId="0" applyFont="1" applyFill="1"/>
    <xf numFmtId="0" fontId="8" fillId="2" borderId="0" xfId="2" applyFont="1" applyFill="1" applyAlignment="1">
      <alignment horizontal="left" vertical="center"/>
    </xf>
    <xf numFmtId="0" fontId="10" fillId="2" borderId="0" xfId="2" applyFont="1" applyFill="1"/>
    <xf numFmtId="0" fontId="11" fillId="2" borderId="0" xfId="2" applyFont="1" applyFill="1" applyAlignment="1">
      <alignment horizontal="center"/>
    </xf>
    <xf numFmtId="0" fontId="12" fillId="2" borderId="0" xfId="2" applyFont="1" applyFill="1" applyAlignment="1">
      <alignment horizontal="left" vertical="center"/>
    </xf>
    <xf numFmtId="0" fontId="9" fillId="2" borderId="0" xfId="2" applyFont="1" applyFill="1" applyAlignment="1">
      <alignment horizontal="left" vertical="center"/>
    </xf>
    <xf numFmtId="0" fontId="8"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2" applyFont="1" applyFill="1" applyAlignment="1">
      <alignment horizontal="center" vertical="center"/>
    </xf>
    <xf numFmtId="0" fontId="4" fillId="2" borderId="0" xfId="0" applyFont="1" applyFill="1" applyAlignment="1">
      <alignment vertical="top"/>
    </xf>
    <xf numFmtId="0" fontId="0" fillId="2" borderId="0" xfId="0" applyFill="1" applyAlignment="1">
      <alignment vertical="top"/>
    </xf>
    <xf numFmtId="0" fontId="9" fillId="3" borderId="1" xfId="2" applyFont="1" applyFill="1" applyBorder="1" applyAlignment="1" applyProtection="1">
      <alignment vertical="center"/>
      <protection locked="0"/>
    </xf>
    <xf numFmtId="0" fontId="9" fillId="3" borderId="1" xfId="2" applyFont="1" applyFill="1" applyBorder="1" applyAlignment="1" applyProtection="1">
      <alignment horizontal="left" vertical="center"/>
      <protection locked="0"/>
    </xf>
    <xf numFmtId="9" fontId="9" fillId="3" borderId="1" xfId="2" applyNumberFormat="1" applyFont="1" applyFill="1" applyBorder="1" applyAlignment="1" applyProtection="1">
      <alignment horizontal="left" vertical="center"/>
      <protection locked="0"/>
    </xf>
    <xf numFmtId="0" fontId="0" fillId="2" borderId="2" xfId="0" applyFill="1" applyBorder="1" applyAlignment="1">
      <alignment wrapText="1"/>
    </xf>
    <xf numFmtId="0" fontId="0" fillId="0" borderId="0" xfId="0" applyAlignment="1">
      <alignment wrapText="1"/>
    </xf>
    <xf numFmtId="0" fontId="0" fillId="2" borderId="2" xfId="0" applyFill="1" applyBorder="1" applyAlignment="1">
      <alignment horizontal="center" vertical="center"/>
    </xf>
    <xf numFmtId="0" fontId="0" fillId="2" borderId="7" xfId="0" applyFill="1" applyBorder="1" applyAlignment="1">
      <alignment wrapText="1"/>
    </xf>
    <xf numFmtId="0" fontId="20" fillId="4" borderId="0" xfId="0" applyFont="1" applyFill="1"/>
    <xf numFmtId="0" fontId="19" fillId="2" borderId="25" xfId="0" applyFont="1" applyFill="1" applyBorder="1" applyAlignment="1">
      <alignment wrapText="1"/>
    </xf>
    <xf numFmtId="0" fontId="0" fillId="2" borderId="26" xfId="0" applyFill="1" applyBorder="1" applyAlignment="1">
      <alignment horizontal="center" vertical="center"/>
    </xf>
    <xf numFmtId="0" fontId="3" fillId="2" borderId="0" xfId="0" applyFont="1" applyFill="1" applyAlignment="1">
      <alignment wrapText="1"/>
    </xf>
    <xf numFmtId="167" fontId="0" fillId="0" borderId="0" xfId="0" applyNumberFormat="1" applyAlignment="1">
      <alignment wrapText="1"/>
    </xf>
    <xf numFmtId="9" fontId="0" fillId="0" borderId="0" xfId="0" applyNumberFormat="1" applyAlignment="1">
      <alignment wrapText="1"/>
    </xf>
    <xf numFmtId="0" fontId="19" fillId="2" borderId="14" xfId="0" applyFont="1" applyFill="1" applyBorder="1" applyAlignment="1">
      <alignment wrapText="1"/>
    </xf>
    <xf numFmtId="1" fontId="14" fillId="2" borderId="15"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14" fillId="2" borderId="16" xfId="0" applyNumberFormat="1" applyFont="1" applyFill="1" applyBorder="1" applyAlignment="1">
      <alignment horizontal="center" vertical="center"/>
    </xf>
    <xf numFmtId="1" fontId="14" fillId="2" borderId="17"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0" fontId="19" fillId="2" borderId="7" xfId="0" applyFont="1" applyFill="1" applyBorder="1" applyAlignment="1">
      <alignment wrapText="1"/>
    </xf>
    <xf numFmtId="2" fontId="14" fillId="2" borderId="23" xfId="0" applyNumberFormat="1" applyFont="1" applyFill="1" applyBorder="1" applyAlignment="1">
      <alignment horizontal="center" vertical="center"/>
    </xf>
    <xf numFmtId="0" fontId="0" fillId="2" borderId="32" xfId="0" applyFill="1" applyBorder="1"/>
    <xf numFmtId="0" fontId="0" fillId="2" borderId="33" xfId="0" applyFill="1" applyBorder="1"/>
    <xf numFmtId="0" fontId="24" fillId="2" borderId="23" xfId="0" applyFont="1" applyFill="1" applyBorder="1" applyAlignment="1">
      <alignment horizontal="left" wrapText="1"/>
    </xf>
    <xf numFmtId="1" fontId="14" fillId="2" borderId="31" xfId="0" applyNumberFormat="1" applyFont="1" applyFill="1" applyBorder="1" applyAlignment="1">
      <alignment horizontal="center" vertical="center"/>
    </xf>
    <xf numFmtId="0" fontId="0" fillId="7" borderId="2" xfId="0" applyFill="1" applyBorder="1" applyAlignment="1">
      <alignment horizontal="center" vertical="center"/>
    </xf>
    <xf numFmtId="0" fontId="0" fillId="7" borderId="0" xfId="0" applyFill="1"/>
    <xf numFmtId="0" fontId="14" fillId="8" borderId="2" xfId="0" applyFont="1" applyFill="1" applyBorder="1" applyAlignment="1">
      <alignment wrapText="1"/>
    </xf>
    <xf numFmtId="166" fontId="14" fillId="8" borderId="2" xfId="0" applyNumberFormat="1" applyFont="1" applyFill="1" applyBorder="1" applyAlignment="1">
      <alignment horizontal="center" vertical="center"/>
    </xf>
    <xf numFmtId="0" fontId="14" fillId="9" borderId="2" xfId="0" applyFont="1" applyFill="1" applyBorder="1" applyAlignment="1">
      <alignment wrapText="1"/>
    </xf>
    <xf numFmtId="0" fontId="14" fillId="10" borderId="17" xfId="0" applyFont="1" applyFill="1" applyBorder="1" applyAlignment="1">
      <alignment horizontal="center" vertical="center" wrapText="1"/>
    </xf>
    <xf numFmtId="0" fontId="14" fillId="8" borderId="7" xfId="0" applyFont="1" applyFill="1" applyBorder="1" applyAlignment="1">
      <alignment wrapText="1"/>
    </xf>
    <xf numFmtId="0" fontId="2" fillId="11" borderId="7" xfId="0" applyFont="1" applyFill="1" applyBorder="1" applyAlignment="1">
      <alignment wrapText="1"/>
    </xf>
    <xf numFmtId="14" fontId="0" fillId="11" borderId="8" xfId="0" applyNumberFormat="1" applyFill="1" applyBorder="1"/>
    <xf numFmtId="14" fontId="0" fillId="11" borderId="9" xfId="0" applyNumberFormat="1" applyFill="1" applyBorder="1"/>
    <xf numFmtId="14" fontId="0" fillId="11" borderId="10" xfId="0" applyNumberFormat="1" applyFill="1" applyBorder="1"/>
    <xf numFmtId="14" fontId="0" fillId="11" borderId="11" xfId="0" applyNumberFormat="1" applyFill="1" applyBorder="1"/>
    <xf numFmtId="14" fontId="0" fillId="11" borderId="2" xfId="0" applyNumberFormat="1" applyFill="1" applyBorder="1"/>
    <xf numFmtId="14" fontId="0" fillId="11" borderId="7" xfId="0" applyNumberFormat="1" applyFill="1" applyBorder="1"/>
    <xf numFmtId="0" fontId="21" fillId="12" borderId="0" xfId="0" applyFont="1" applyFill="1" applyAlignment="1" applyProtection="1">
      <alignment horizontal="left" wrapText="1"/>
      <protection locked="0"/>
    </xf>
    <xf numFmtId="0" fontId="22" fillId="12" borderId="0" xfId="0" applyFont="1" applyFill="1"/>
    <xf numFmtId="0" fontId="23" fillId="13" borderId="0" xfId="0" applyFont="1" applyFill="1"/>
    <xf numFmtId="0" fontId="0" fillId="11" borderId="2" xfId="0" applyFill="1" applyBorder="1" applyAlignment="1">
      <alignment horizontal="center" vertical="center"/>
    </xf>
    <xf numFmtId="165" fontId="14" fillId="11" borderId="2" xfId="0" applyNumberFormat="1" applyFont="1" applyFill="1" applyBorder="1" applyAlignment="1">
      <alignment horizontal="center" vertical="center"/>
    </xf>
    <xf numFmtId="0" fontId="14" fillId="14" borderId="28" xfId="0" applyFont="1" applyFill="1" applyBorder="1" applyAlignment="1">
      <alignment wrapText="1"/>
    </xf>
    <xf numFmtId="166" fontId="14" fillId="14" borderId="29" xfId="0" applyNumberFormat="1" applyFont="1" applyFill="1" applyBorder="1" applyAlignment="1">
      <alignment horizontal="center" vertical="center"/>
    </xf>
    <xf numFmtId="0" fontId="14" fillId="14" borderId="17" xfId="0" applyFont="1" applyFill="1" applyBorder="1" applyAlignment="1">
      <alignment wrapText="1"/>
    </xf>
    <xf numFmtId="1" fontId="14" fillId="14" borderId="2" xfId="0" applyNumberFormat="1" applyFont="1" applyFill="1" applyBorder="1" applyAlignment="1">
      <alignment horizontal="center" vertical="center"/>
    </xf>
    <xf numFmtId="0" fontId="14" fillId="14" borderId="30" xfId="0" applyFont="1" applyFill="1" applyBorder="1" applyAlignment="1">
      <alignment wrapText="1"/>
    </xf>
    <xf numFmtId="1" fontId="14" fillId="14" borderId="12" xfId="0" applyNumberFormat="1" applyFont="1" applyFill="1" applyBorder="1" applyAlignment="1">
      <alignment horizontal="center" vertical="center"/>
    </xf>
    <xf numFmtId="0" fontId="14" fillId="15" borderId="30" xfId="0" applyFont="1" applyFill="1" applyBorder="1" applyAlignment="1">
      <alignment wrapText="1"/>
    </xf>
    <xf numFmtId="1" fontId="14" fillId="15" borderId="12" xfId="0" applyNumberFormat="1" applyFont="1" applyFill="1" applyBorder="1" applyAlignment="1">
      <alignment horizontal="center" vertical="center"/>
    </xf>
    <xf numFmtId="0" fontId="14" fillId="15" borderId="21" xfId="0" applyFont="1" applyFill="1" applyBorder="1" applyAlignment="1">
      <alignment wrapText="1"/>
    </xf>
    <xf numFmtId="0" fontId="14" fillId="12" borderId="4" xfId="0" applyFont="1" applyFill="1" applyBorder="1" applyAlignment="1">
      <alignment vertical="center" wrapText="1"/>
    </xf>
    <xf numFmtId="0" fontId="28" fillId="0" borderId="25" xfId="0" applyFont="1" applyBorder="1" applyAlignment="1">
      <alignment horizontal="center"/>
    </xf>
    <xf numFmtId="0" fontId="28" fillId="0" borderId="34" xfId="0" applyFont="1" applyBorder="1" applyAlignment="1">
      <alignment horizontal="center"/>
    </xf>
    <xf numFmtId="0" fontId="28" fillId="0" borderId="26" xfId="0" applyFont="1" applyBorder="1" applyAlignment="1">
      <alignment horizontal="center"/>
    </xf>
    <xf numFmtId="0" fontId="28" fillId="0" borderId="26" xfId="0" applyFont="1" applyBorder="1" applyAlignment="1">
      <alignment horizontal="center" vertical="center" wrapText="1"/>
    </xf>
    <xf numFmtId="0" fontId="28" fillId="0" borderId="35" xfId="0" applyFont="1" applyBorder="1" applyAlignment="1">
      <alignment horizontal="center"/>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0" fontId="0" fillId="0" borderId="10" xfId="0" applyBorder="1" applyAlignment="1" applyProtection="1">
      <alignment wrapText="1"/>
      <protection locked="0"/>
    </xf>
    <xf numFmtId="0" fontId="0" fillId="0" borderId="17" xfId="0" applyBorder="1" applyAlignment="1" applyProtection="1">
      <alignment wrapText="1"/>
      <protection locked="0"/>
    </xf>
    <xf numFmtId="0" fontId="0" fillId="0" borderId="2" xfId="0" applyBorder="1" applyAlignment="1" applyProtection="1">
      <alignment wrapText="1"/>
      <protection locked="0"/>
    </xf>
    <xf numFmtId="0" fontId="0" fillId="0" borderId="7" xfId="0" applyBorder="1" applyAlignment="1" applyProtection="1">
      <alignment wrapText="1"/>
      <protection locked="0"/>
    </xf>
    <xf numFmtId="0" fontId="0" fillId="0" borderId="21" xfId="0" applyBorder="1" applyAlignment="1" applyProtection="1">
      <alignment wrapText="1"/>
      <protection locked="0"/>
    </xf>
    <xf numFmtId="0" fontId="0" fillId="0" borderId="19" xfId="0" applyBorder="1" applyAlignment="1" applyProtection="1">
      <alignment wrapText="1"/>
      <protection locked="0"/>
    </xf>
    <xf numFmtId="0" fontId="0" fillId="0" borderId="22" xfId="0" applyBorder="1" applyAlignment="1" applyProtection="1">
      <alignment wrapText="1"/>
      <protection locked="0"/>
    </xf>
    <xf numFmtId="167" fontId="0" fillId="0" borderId="2" xfId="0" applyNumberFormat="1" applyBorder="1" applyAlignment="1" applyProtection="1">
      <alignment wrapText="1"/>
      <protection locked="0"/>
    </xf>
    <xf numFmtId="0" fontId="26" fillId="17" borderId="4" xfId="0" applyFont="1" applyFill="1" applyBorder="1" applyAlignment="1">
      <alignment horizontal="left" vertical="center"/>
    </xf>
    <xf numFmtId="0" fontId="26" fillId="17" borderId="1" xfId="0" applyFont="1" applyFill="1" applyBorder="1" applyAlignment="1">
      <alignment horizontal="center" vertical="center"/>
    </xf>
    <xf numFmtId="0" fontId="26" fillId="17" borderId="36" xfId="0" applyFont="1" applyFill="1" applyBorder="1" applyAlignment="1">
      <alignment horizontal="center" vertical="center"/>
    </xf>
    <xf numFmtId="0" fontId="26" fillId="17" borderId="37" xfId="0" applyFont="1" applyFill="1" applyBorder="1" applyAlignment="1">
      <alignment horizontal="center" vertical="center"/>
    </xf>
    <xf numFmtId="0" fontId="26" fillId="17" borderId="4" xfId="0" applyFont="1" applyFill="1" applyBorder="1" applyAlignment="1">
      <alignment vertical="center" wrapText="1"/>
    </xf>
    <xf numFmtId="1" fontId="26" fillId="17" borderId="36" xfId="0" applyNumberFormat="1" applyFont="1" applyFill="1" applyBorder="1" applyAlignment="1">
      <alignment horizontal="center" vertical="center"/>
    </xf>
    <xf numFmtId="1" fontId="26" fillId="17" borderId="37" xfId="0" applyNumberFormat="1" applyFont="1" applyFill="1" applyBorder="1" applyAlignment="1">
      <alignment horizontal="center" vertical="center"/>
    </xf>
    <xf numFmtId="0" fontId="27" fillId="19" borderId="33" xfId="0" applyFont="1" applyFill="1" applyBorder="1"/>
    <xf numFmtId="0" fontId="27" fillId="19" borderId="40" xfId="0" applyFont="1" applyFill="1" applyBorder="1"/>
    <xf numFmtId="0" fontId="27" fillId="19" borderId="0" xfId="0" applyFont="1" applyFill="1"/>
    <xf numFmtId="0" fontId="27" fillId="19" borderId="41" xfId="0" applyFont="1" applyFill="1" applyBorder="1"/>
    <xf numFmtId="0" fontId="26" fillId="2" borderId="1" xfId="0" applyFont="1" applyFill="1" applyBorder="1" applyAlignment="1" applyProtection="1">
      <alignment vertical="top" wrapText="1"/>
      <protection locked="0"/>
    </xf>
    <xf numFmtId="9" fontId="27" fillId="19" borderId="43" xfId="1" applyFont="1" applyFill="1" applyBorder="1" applyProtection="1"/>
    <xf numFmtId="0" fontId="27" fillId="19" borderId="44" xfId="0" applyFont="1" applyFill="1" applyBorder="1"/>
    <xf numFmtId="0" fontId="15" fillId="16" borderId="33" xfId="0" applyFont="1" applyFill="1" applyBorder="1" applyAlignment="1">
      <alignment horizontal="center"/>
    </xf>
    <xf numFmtId="0" fontId="15" fillId="16" borderId="33" xfId="0" applyFont="1" applyFill="1" applyBorder="1"/>
    <xf numFmtId="0" fontId="15" fillId="16" borderId="40" xfId="0" applyFont="1" applyFill="1" applyBorder="1"/>
    <xf numFmtId="0" fontId="30" fillId="0" borderId="2" xfId="0" applyFont="1" applyBorder="1" applyAlignment="1">
      <alignment wrapText="1"/>
    </xf>
    <xf numFmtId="0" fontId="30" fillId="0" borderId="2" xfId="0" applyFont="1" applyBorder="1" applyAlignment="1">
      <alignment horizontal="left" wrapText="1"/>
    </xf>
    <xf numFmtId="0" fontId="30" fillId="5" borderId="2" xfId="0" applyFont="1" applyFill="1" applyBorder="1" applyAlignment="1">
      <alignment horizontal="left" textRotation="90" wrapText="1"/>
    </xf>
    <xf numFmtId="1" fontId="25" fillId="0" borderId="2" xfId="0" applyNumberFormat="1" applyFont="1" applyBorder="1" applyAlignment="1">
      <alignment horizontal="center" vertical="center"/>
    </xf>
    <xf numFmtId="0" fontId="0" fillId="5" borderId="2" xfId="0" applyFill="1" applyBorder="1" applyAlignment="1">
      <alignment wrapText="1"/>
    </xf>
    <xf numFmtId="9" fontId="0" fillId="5" borderId="2" xfId="0" applyNumberFormat="1" applyFill="1" applyBorder="1" applyAlignment="1">
      <alignment wrapText="1"/>
    </xf>
    <xf numFmtId="0" fontId="0" fillId="0" borderId="12" xfId="0" applyBorder="1" applyAlignment="1" applyProtection="1">
      <alignment wrapText="1"/>
      <protection locked="0"/>
    </xf>
    <xf numFmtId="0" fontId="0" fillId="5" borderId="12" xfId="0" applyFill="1" applyBorder="1" applyAlignment="1">
      <alignment wrapText="1"/>
    </xf>
    <xf numFmtId="9" fontId="12" fillId="0" borderId="45" xfId="2" applyNumberFormat="1" applyFont="1" applyBorder="1" applyAlignment="1" applyProtection="1">
      <alignment horizontal="left" vertical="center"/>
      <protection locked="0"/>
    </xf>
    <xf numFmtId="14" fontId="9" fillId="3" borderId="1" xfId="2" applyNumberFormat="1" applyFont="1" applyFill="1" applyBorder="1" applyAlignment="1" applyProtection="1">
      <alignment horizontal="left" vertical="center"/>
      <protection locked="0"/>
    </xf>
    <xf numFmtId="0" fontId="31" fillId="2" borderId="11" xfId="0" applyFont="1" applyFill="1" applyBorder="1" applyAlignment="1">
      <alignment horizontal="center" vertical="center"/>
    </xf>
    <xf numFmtId="1" fontId="10" fillId="2" borderId="15" xfId="0" applyNumberFormat="1" applyFont="1" applyFill="1" applyBorder="1" applyAlignment="1">
      <alignment horizontal="center" vertical="center"/>
    </xf>
    <xf numFmtId="1" fontId="10" fillId="2" borderId="12"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2" fontId="10" fillId="2" borderId="23" xfId="0" applyNumberFormat="1" applyFont="1" applyFill="1" applyBorder="1" applyAlignment="1">
      <alignment horizontal="center" vertical="center"/>
    </xf>
    <xf numFmtId="0" fontId="31" fillId="0" borderId="0" xfId="0" applyFont="1"/>
    <xf numFmtId="0" fontId="3" fillId="0" borderId="0" xfId="0" applyFont="1"/>
    <xf numFmtId="166" fontId="14" fillId="9" borderId="2" xfId="0" applyNumberFormat="1" applyFont="1" applyFill="1" applyBorder="1" applyAlignment="1">
      <alignment horizontal="center" vertical="center"/>
    </xf>
    <xf numFmtId="10" fontId="14" fillId="15" borderId="19" xfId="0" applyNumberFormat="1" applyFont="1" applyFill="1" applyBorder="1" applyAlignment="1">
      <alignment horizontal="center" vertical="center"/>
    </xf>
    <xf numFmtId="10" fontId="10" fillId="8" borderId="18" xfId="0" applyNumberFormat="1" applyFont="1" applyFill="1" applyBorder="1" applyAlignment="1">
      <alignment horizontal="center" vertical="center"/>
    </xf>
    <xf numFmtId="10" fontId="10" fillId="8" borderId="19" xfId="0" applyNumberFormat="1" applyFont="1" applyFill="1" applyBorder="1" applyAlignment="1">
      <alignment horizontal="center" vertical="center"/>
    </xf>
    <xf numFmtId="10" fontId="10" fillId="8" borderId="20" xfId="0" applyNumberFormat="1" applyFont="1" applyFill="1" applyBorder="1" applyAlignment="1">
      <alignment horizontal="center" vertical="center"/>
    </xf>
    <xf numFmtId="10" fontId="14" fillId="8" borderId="21" xfId="0" applyNumberFormat="1" applyFont="1" applyFill="1" applyBorder="1" applyAlignment="1">
      <alignment horizontal="center" vertical="center"/>
    </xf>
    <xf numFmtId="10" fontId="14" fillId="8" borderId="19" xfId="0" applyNumberFormat="1" applyFont="1" applyFill="1" applyBorder="1" applyAlignment="1">
      <alignment horizontal="center" vertical="center"/>
    </xf>
    <xf numFmtId="10" fontId="14" fillId="8" borderId="22" xfId="0" applyNumberFormat="1" applyFont="1" applyFill="1" applyBorder="1" applyAlignment="1">
      <alignment horizontal="center" vertical="center"/>
    </xf>
    <xf numFmtId="10" fontId="14" fillId="8" borderId="18" xfId="0" applyNumberFormat="1" applyFont="1" applyFill="1" applyBorder="1" applyAlignment="1">
      <alignment horizontal="center" vertical="center"/>
    </xf>
    <xf numFmtId="0" fontId="3" fillId="2" borderId="33" xfId="0" applyFont="1" applyFill="1" applyBorder="1"/>
    <xf numFmtId="1" fontId="0" fillId="0" borderId="2" xfId="0" applyNumberFormat="1" applyBorder="1" applyAlignment="1" applyProtection="1">
      <alignment wrapText="1"/>
      <protection locked="0"/>
    </xf>
    <xf numFmtId="165" fontId="14" fillId="7" borderId="2" xfId="0" applyNumberFormat="1" applyFont="1" applyFill="1" applyBorder="1" applyAlignment="1">
      <alignment horizontal="center" vertical="center"/>
    </xf>
    <xf numFmtId="0" fontId="26" fillId="18" borderId="33" xfId="0" applyFont="1" applyFill="1" applyBorder="1" applyAlignment="1" applyProtection="1">
      <alignment vertical="top" wrapText="1"/>
      <protection locked="0"/>
    </xf>
    <xf numFmtId="0" fontId="26" fillId="18" borderId="0" xfId="0" applyFont="1" applyFill="1" applyAlignment="1" applyProtection="1">
      <alignment vertical="top" wrapText="1"/>
      <protection locked="0"/>
    </xf>
    <xf numFmtId="0" fontId="26" fillId="18" borderId="43" xfId="0" applyFont="1" applyFill="1" applyBorder="1" applyAlignment="1" applyProtection="1">
      <alignment vertical="top" wrapText="1"/>
      <protection locked="0"/>
    </xf>
    <xf numFmtId="0" fontId="14" fillId="11" borderId="2"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14" fillId="12" borderId="24"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0" borderId="2" xfId="0" applyFont="1" applyFill="1" applyBorder="1" applyAlignment="1">
      <alignment horizontal="center" vertical="center"/>
    </xf>
    <xf numFmtId="0" fontId="2" fillId="11" borderId="2" xfId="0" applyFont="1" applyFill="1" applyBorder="1" applyAlignment="1">
      <alignment horizontal="center" vertical="center"/>
    </xf>
    <xf numFmtId="0" fontId="14" fillId="10" borderId="12"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3" fillId="2" borderId="0" xfId="0" applyFont="1" applyFill="1" applyAlignment="1">
      <alignment horizontal="center"/>
    </xf>
    <xf numFmtId="0" fontId="16" fillId="4" borderId="3" xfId="0" applyFont="1" applyFill="1" applyBorder="1" applyAlignment="1">
      <alignment horizontal="right"/>
    </xf>
    <xf numFmtId="168" fontId="18" fillId="7" borderId="4" xfId="0" applyNumberFormat="1" applyFont="1" applyFill="1" applyBorder="1" applyAlignment="1" applyProtection="1">
      <alignment horizontal="center"/>
      <protection locked="0"/>
    </xf>
    <xf numFmtId="168" fontId="18" fillId="7" borderId="5" xfId="0" applyNumberFormat="1" applyFont="1" applyFill="1" applyBorder="1" applyAlignment="1" applyProtection="1">
      <alignment horizontal="center"/>
      <protection locked="0"/>
    </xf>
    <xf numFmtId="168" fontId="18" fillId="7" borderId="6" xfId="0" applyNumberFormat="1" applyFont="1" applyFill="1" applyBorder="1" applyAlignment="1" applyProtection="1">
      <alignment horizontal="center"/>
      <protection locked="0"/>
    </xf>
    <xf numFmtId="0" fontId="5" fillId="0" borderId="0" xfId="0" applyFont="1" applyAlignment="1">
      <alignment horizontal="left"/>
    </xf>
    <xf numFmtId="164" fontId="29" fillId="0" borderId="0" xfId="0" applyNumberFormat="1" applyFont="1" applyAlignment="1">
      <alignment horizontal="center"/>
    </xf>
    <xf numFmtId="0" fontId="15" fillId="6" borderId="39"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0" xfId="0" applyFont="1" applyFill="1" applyBorder="1" applyAlignment="1">
      <alignment horizontal="center" vertical="center"/>
    </xf>
    <xf numFmtId="0" fontId="26" fillId="18" borderId="39" xfId="0" applyFont="1" applyFill="1" applyBorder="1" applyAlignment="1" applyProtection="1">
      <alignment vertical="top" wrapText="1"/>
      <protection locked="0"/>
    </xf>
    <xf numFmtId="0" fontId="26" fillId="18" borderId="33" xfId="0" applyFont="1" applyFill="1" applyBorder="1" applyAlignment="1" applyProtection="1">
      <alignment vertical="top" wrapText="1"/>
      <protection locked="0"/>
    </xf>
    <xf numFmtId="0" fontId="26" fillId="18" borderId="40" xfId="0" applyFont="1" applyFill="1" applyBorder="1" applyAlignment="1" applyProtection="1">
      <alignment vertical="top" wrapText="1"/>
      <protection locked="0"/>
    </xf>
    <xf numFmtId="0" fontId="26" fillId="18" borderId="38" xfId="0" applyFont="1" applyFill="1" applyBorder="1" applyAlignment="1" applyProtection="1">
      <alignment vertical="top" wrapText="1"/>
      <protection locked="0"/>
    </xf>
    <xf numFmtId="0" fontId="26" fillId="18" borderId="0" xfId="0" applyFont="1" applyFill="1" applyAlignment="1" applyProtection="1">
      <alignment vertical="top" wrapText="1"/>
      <protection locked="0"/>
    </xf>
    <xf numFmtId="0" fontId="26" fillId="18" borderId="41" xfId="0" applyFont="1" applyFill="1" applyBorder="1" applyAlignment="1" applyProtection="1">
      <alignment vertical="top" wrapText="1"/>
      <protection locked="0"/>
    </xf>
    <xf numFmtId="0" fontId="26" fillId="18" borderId="42" xfId="0" applyFont="1" applyFill="1" applyBorder="1" applyAlignment="1" applyProtection="1">
      <alignment vertical="top" wrapText="1"/>
      <protection locked="0"/>
    </xf>
    <xf numFmtId="0" fontId="26" fillId="18" borderId="43" xfId="0" applyFont="1" applyFill="1" applyBorder="1" applyAlignment="1" applyProtection="1">
      <alignment vertical="top" wrapText="1"/>
      <protection locked="0"/>
    </xf>
    <xf numFmtId="0" fontId="26" fillId="18" borderId="44" xfId="0" applyFont="1" applyFill="1" applyBorder="1" applyAlignment="1" applyProtection="1">
      <alignment vertical="top" wrapText="1"/>
      <protection locked="0"/>
    </xf>
    <xf numFmtId="0" fontId="27" fillId="19" borderId="0" xfId="0" applyFont="1" applyFill="1" applyAlignment="1">
      <alignment horizontal="center"/>
    </xf>
    <xf numFmtId="0" fontId="27" fillId="19" borderId="41" xfId="0" applyFont="1" applyFill="1" applyBorder="1" applyAlignment="1">
      <alignment horizontal="center"/>
    </xf>
    <xf numFmtId="0" fontId="26" fillId="19" borderId="0" xfId="0" applyFont="1" applyFill="1" applyAlignment="1">
      <alignment horizontal="center"/>
    </xf>
    <xf numFmtId="0" fontId="26" fillId="19" borderId="41" xfId="0" applyFont="1" applyFill="1" applyBorder="1" applyAlignment="1">
      <alignment horizontal="center"/>
    </xf>
    <xf numFmtId="166" fontId="26" fillId="20" borderId="5" xfId="1" applyNumberFormat="1" applyFont="1" applyFill="1" applyBorder="1" applyAlignment="1" applyProtection="1">
      <alignment horizontal="center"/>
    </xf>
    <xf numFmtId="166" fontId="26" fillId="20" borderId="6" xfId="1" applyNumberFormat="1" applyFont="1" applyFill="1" applyBorder="1" applyAlignment="1" applyProtection="1">
      <alignment horizontal="center"/>
    </xf>
  </cellXfs>
  <cellStyles count="3">
    <cellStyle name="Normal" xfId="0" builtinId="0"/>
    <cellStyle name="Normal 2" xfId="2" xr:uid="{B43B91D8-6349-4773-A254-41EC2BC31D14}"/>
    <cellStyle name="Percent" xfId="1" builtinId="5"/>
  </cellStyles>
  <dxfs count="78">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ont>
        <color theme="0"/>
      </font>
    </dxf>
    <dxf>
      <font>
        <color theme="7" tint="0.79998168889431442"/>
      </font>
    </dxf>
    <dxf>
      <font>
        <color theme="0"/>
      </font>
    </dxf>
    <dxf>
      <font>
        <color theme="0"/>
      </font>
    </dxf>
    <dxf>
      <font>
        <color theme="0"/>
      </font>
    </dxf>
    <dxf>
      <font>
        <color theme="7" tint="0.79998168889431442"/>
      </font>
    </dxf>
    <dxf>
      <font>
        <color theme="9" tint="0.79998168889431442"/>
      </font>
    </dxf>
    <dxf>
      <font>
        <color theme="9" tint="0.79998168889431442"/>
      </font>
    </dxf>
    <dxf>
      <font>
        <color theme="0"/>
      </font>
    </dxf>
    <dxf>
      <font>
        <color theme="0"/>
      </font>
    </dxf>
    <dxf>
      <font>
        <color theme="0"/>
      </font>
    </dxf>
    <dxf>
      <font>
        <color theme="7" tint="0.79998168889431442"/>
      </font>
    </dxf>
    <dxf>
      <font>
        <color theme="9" tint="0.79998168889431442"/>
      </font>
    </dxf>
    <dxf>
      <font>
        <color theme="9" tint="0.79998168889431442"/>
      </font>
    </dxf>
    <dxf>
      <font>
        <color theme="0"/>
      </font>
    </dxf>
    <dxf>
      <font>
        <color theme="7"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Hand Hygiene Compliance Rate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702051132497329E-2"/>
          <c:y val="0.2709540409926991"/>
          <c:w val="0.89605825313502474"/>
          <c:h val="0.47778240713882636"/>
        </c:manualLayout>
      </c:layout>
      <c:lineChart>
        <c:grouping val="standard"/>
        <c:varyColors val="0"/>
        <c:ser>
          <c:idx val="0"/>
          <c:order val="0"/>
          <c:tx>
            <c:strRef>
              <c:f>'Summary Statistics'!$B$5</c:f>
              <c:strCache>
                <c:ptCount val="1"/>
                <c:pt idx="0">
                  <c:v>Hand Hygiene Compliance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Statistics'!$C$5:$N$5</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D6BE-4EC7-9704-3B132B1C22C9}"/>
            </c:ext>
          </c:extLst>
        </c:ser>
        <c:ser>
          <c:idx val="1"/>
          <c:order val="1"/>
          <c:tx>
            <c:strRef>
              <c:f>Instructions!$A$8</c:f>
              <c:strCache>
                <c:ptCount val="1"/>
                <c:pt idx="0">
                  <c:v>GOAL COMPLIANCE RATE:
(e.g. 90%, 95%, etc.)</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Instructions!$B$8:$M$8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6BE-4EC7-9704-3B132B1C22C9}"/>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1"/>
      </c:catAx>
      <c:valAx>
        <c:axId val="49078857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 Missed Opportunities per Audit by</a:t>
            </a:r>
            <a:r>
              <a:rPr lang="en-US" baseline="0"/>
              <a:t> Week</a:t>
            </a:r>
            <a:endParaRPr lang="en-US"/>
          </a:p>
        </c:rich>
      </c:tx>
      <c:layout>
        <c:manualLayout>
          <c:xMode val="edge"/>
          <c:yMode val="edge"/>
          <c:x val="0.3365204431628821"/>
          <c:y val="2.79719198208678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Statistics'!$B$32</c:f>
              <c:strCache>
                <c:ptCount val="1"/>
                <c:pt idx="0">
                  <c:v>Average % Missed Opportunities per Audit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'Summary Statistics'!$C$32:$Q$32</c:f>
              <c:numCache>
                <c:formatCode>0.00%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5="http://schemas.microsoft.com/office/drawing/2012/chart" uri="{02D57815-91ED-43cb-92C2-25804820EDAC}">
              <c15:filteredCategoryTitle>
                <c15:cat>
                  <c:strRef>
                    <c:extLst>
                      <c:ext uri="{02D57815-91ED-43cb-92C2-25804820EDAC}">
                        <c15:formulaRef>
                          <c15:sqref>'[2]Summary Statistics'!$C$35:$Q$35</c15:sqref>
                        </c15:formulaRef>
                      </c:ext>
                    </c:extLst>
                    <c:strCache>
                      <c:ptCount val="15"/>
                      <c:pt idx="0">
                        <c:v> - </c:v>
                      </c:pt>
                      <c:pt idx="1">
                        <c:v> - </c:v>
                      </c:pt>
                      <c:pt idx="2">
                        <c:v> - </c:v>
                      </c:pt>
                      <c:pt idx="3">
                        <c:v> - </c:v>
                      </c:pt>
                      <c:pt idx="4">
                        <c:v> - </c:v>
                      </c:pt>
                      <c:pt idx="5">
                        <c:v> - </c:v>
                      </c:pt>
                      <c:pt idx="6">
                        <c:v> - </c:v>
                      </c:pt>
                      <c:pt idx="7">
                        <c:v> - </c:v>
                      </c:pt>
                      <c:pt idx="8">
                        <c:v> - </c:v>
                      </c:pt>
                      <c:pt idx="9">
                        <c:v> - </c:v>
                      </c:pt>
                      <c:pt idx="10">
                        <c:v> - </c:v>
                      </c:pt>
                      <c:pt idx="11">
                        <c:v> - </c:v>
                      </c:pt>
                      <c:pt idx="12">
                        <c:v> - </c:v>
                      </c:pt>
                      <c:pt idx="13">
                        <c:v> - </c:v>
                      </c:pt>
                      <c:pt idx="14">
                        <c:v> - </c:v>
                      </c:pt>
                    </c:strCache>
                  </c:strRef>
                </c15:cat>
              </c15:filteredCategoryTitle>
            </c:ext>
            <c:ext xmlns:c16="http://schemas.microsoft.com/office/drawing/2014/chart" uri="{C3380CC4-5D6E-409C-BE32-E72D297353CC}">
              <c16:uniqueId val="{00000000-0482-4384-9FC4-BCDF44C170E2}"/>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0"/>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
            </a:r>
            <a:r>
              <a:rPr lang="en-US" baseline="0"/>
              <a:t> </a:t>
            </a:r>
            <a:r>
              <a:rPr lang="en-US"/>
              <a:t>Missed Opportunities per Audit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Statistics'!$B$6</c:f>
              <c:strCache>
                <c:ptCount val="1"/>
                <c:pt idx="0">
                  <c:v>% Missed Opportunities per Audit</c:v>
                </c:pt>
              </c:strCache>
            </c:strRef>
          </c:tx>
          <c:spPr>
            <a:ln w="28575" cap="rnd">
              <a:solidFill>
                <a:schemeClr val="accent1"/>
              </a:solidFill>
              <a:round/>
            </a:ln>
            <a:effectLst/>
          </c:spPr>
          <c:marker>
            <c:symbol val="x"/>
            <c:size val="5"/>
            <c:spPr>
              <a:noFill/>
              <a:ln w="9525">
                <a:solidFill>
                  <a:schemeClr val="accent1"/>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Statistics'!$C$6:$N$6</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9DF1-4225-890C-7198B529141D}"/>
            </c:ext>
          </c:extLst>
        </c:ser>
        <c:ser>
          <c:idx val="1"/>
          <c:order val="1"/>
          <c:tx>
            <c:strRef>
              <c:f>Instructions!$A$8</c:f>
              <c:strCache>
                <c:ptCount val="1"/>
                <c:pt idx="0">
                  <c:v>GOAL COMPLIANCE RATE:
(e.g. 90%, 95%, etc.)</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Instructions!$B$8:$M$8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0CA-4455-A24F-10B5DEADEA42}"/>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1"/>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Hand</a:t>
            </a:r>
            <a:r>
              <a:rPr lang="en-US" baseline="0"/>
              <a:t> Hygiene Compliance Rate for Above Role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85228018372703E-2"/>
          <c:y val="0.13318030499352138"/>
          <c:w val="0.89045102469823845"/>
          <c:h val="0.72735698248264502"/>
        </c:manualLayout>
      </c:layout>
      <c:lineChart>
        <c:grouping val="standard"/>
        <c:varyColors val="0"/>
        <c:ser>
          <c:idx val="0"/>
          <c:order val="0"/>
          <c:tx>
            <c:strRef>
              <c:f>'Summary Statistics'!$B$61</c:f>
              <c:strCache>
                <c:ptCount val="1"/>
                <c:pt idx="0">
                  <c:v>Hand Hygiene Compliance Rate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'Summary Statistics'!$C$59:$N$59</c:f>
              <c:numCache>
                <c:formatCode>[$-409]mmm\-yy;@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'Summary Statistics'!$C$61:$N$61</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09F2-4DC2-8BAE-2602FD9293F7}"/>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At val="0"/>
        <c:auto val="0"/>
        <c:lblAlgn val="ctr"/>
        <c:lblOffset val="100"/>
        <c:noMultiLvlLbl val="1"/>
      </c:catAx>
      <c:valAx>
        <c:axId val="49078857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  Missed Opportunitites for Above Role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Statistics'!$B$65</c:f>
              <c:strCache>
                <c:ptCount val="1"/>
                <c:pt idx="0">
                  <c:v>% of Missed Opportunitites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0"/>
            <c:marker>
              <c:symbol val="circle"/>
              <c:size val="5"/>
              <c:spPr>
                <a:solidFill>
                  <a:schemeClr val="accent4"/>
                </a:solidFill>
                <a:ln w="9525">
                  <a:solidFill>
                    <a:schemeClr val="accent4"/>
                  </a:solidFill>
                </a:ln>
                <a:effectLst/>
              </c:spPr>
            </c:marker>
            <c:bubble3D val="0"/>
            <c:spPr>
              <a:ln w="28575" cap="rnd">
                <a:solidFill>
                  <a:schemeClr val="accent4"/>
                </a:solidFill>
                <a:round/>
              </a:ln>
              <a:effectLst/>
            </c:spPr>
            <c:extLst>
              <c:ext xmlns:c16="http://schemas.microsoft.com/office/drawing/2014/chart" uri="{C3380CC4-5D6E-409C-BE32-E72D297353CC}">
                <c16:uniqueId val="{00000000-A697-4358-A9C5-12D51713C3CF}"/>
              </c:ext>
            </c:extLst>
          </c:dPt>
          <c:cat>
            <c:numRef>
              <c:f>'Summary Statistics'!$C$59:$N$59</c:f>
              <c:numCache>
                <c:formatCode>[$-409]mmm\-yy;@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'Summary Statistics'!$C$65:$N$65</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F453-4234-B97D-170AC048EDD7}"/>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0"/>
        <c:lblAlgn val="ctr"/>
        <c:lblOffset val="100"/>
        <c:noMultiLvlLbl val="1"/>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Hand</a:t>
            </a:r>
            <a:r>
              <a:rPr lang="en-US" baseline="0"/>
              <a:t> Hygiene Compliance Rate for Above Unit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85228018372703E-2"/>
          <c:y val="0.13318030499352138"/>
          <c:w val="0.89045102469823845"/>
          <c:h val="0.72735698248264502"/>
        </c:manualLayout>
      </c:layout>
      <c:lineChart>
        <c:grouping val="standard"/>
        <c:varyColors val="0"/>
        <c:ser>
          <c:idx val="0"/>
          <c:order val="0"/>
          <c:tx>
            <c:strRef>
              <c:f>'Summary Statistics'!$B$104</c:f>
              <c:strCache>
                <c:ptCount val="1"/>
                <c:pt idx="0">
                  <c:v>Hand Hygiene Compliance Rate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'Summary Statistics'!$C$102:$N$102</c:f>
              <c:numCache>
                <c:formatCode>[$-409]mmm\-yy;@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'Summary Statistics'!$C$104:$N$104</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0E7B-4989-BA4B-C4F72F5607A9}"/>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At val="0"/>
        <c:auto val="0"/>
        <c:lblAlgn val="ctr"/>
        <c:lblOffset val="100"/>
        <c:noMultiLvlLbl val="1"/>
      </c:catAx>
      <c:valAx>
        <c:axId val="49078857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Missed Opportunitites for Above Unit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Statistics'!$B$108</c:f>
              <c:strCache>
                <c:ptCount val="1"/>
                <c:pt idx="0">
                  <c:v> % of Missed Opportunitites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'Summary Statistics'!$C$102:$N$102</c:f>
              <c:numCache>
                <c:formatCode>[$-409]mmm\-yy;@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'Summary Statistics'!$C$108:$N$108</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45C2-490A-A26C-3B0067B3E67D}"/>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0"/>
        <c:lblAlgn val="ctr"/>
        <c:lblOffset val="100"/>
        <c:noMultiLvlLbl val="1"/>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3571783</xdr:colOff>
      <xdr:row>7</xdr:row>
      <xdr:rowOff>76200</xdr:rowOff>
    </xdr:to>
    <xdr:pic>
      <xdr:nvPicPr>
        <xdr:cNvPr id="4" name="Picture 3">
          <a:extLst>
            <a:ext uri="{FF2B5EF4-FFF2-40B4-BE49-F238E27FC236}">
              <a16:creationId xmlns:a16="http://schemas.microsoft.com/office/drawing/2014/main" id="{7A8547C5-E2FF-C6FE-ABB6-730F2B2AF35F}"/>
            </a:ext>
          </a:extLst>
        </xdr:cNvPr>
        <xdr:cNvPicPr>
          <a:picLocks noChangeAspect="1"/>
        </xdr:cNvPicPr>
      </xdr:nvPicPr>
      <xdr:blipFill>
        <a:blip xmlns:r="http://schemas.openxmlformats.org/officeDocument/2006/relationships" r:embed="rId1"/>
        <a:stretch>
          <a:fillRect/>
        </a:stretch>
      </xdr:blipFill>
      <xdr:spPr>
        <a:xfrm>
          <a:off x="0" y="0"/>
          <a:ext cx="3571783" cy="140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34372</xdr:colOff>
      <xdr:row>5</xdr:row>
      <xdr:rowOff>386798</xdr:rowOff>
    </xdr:from>
    <xdr:to>
      <xdr:col>16</xdr:col>
      <xdr:colOff>53422</xdr:colOff>
      <xdr:row>8</xdr:row>
      <xdr:rowOff>243923</xdr:rowOff>
    </xdr:to>
    <xdr:sp macro="" textlink="">
      <xdr:nvSpPr>
        <xdr:cNvPr id="2" name="Rectangle 1">
          <a:extLst>
            <a:ext uri="{FF2B5EF4-FFF2-40B4-BE49-F238E27FC236}">
              <a16:creationId xmlns:a16="http://schemas.microsoft.com/office/drawing/2014/main" id="{C173BA21-B742-1741-4218-35B2A5B09E6E}"/>
            </a:ext>
          </a:extLst>
        </xdr:cNvPr>
        <xdr:cNvSpPr/>
      </xdr:nvSpPr>
      <xdr:spPr>
        <a:xfrm>
          <a:off x="7737198" y="2664515"/>
          <a:ext cx="8699224" cy="169586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0</xdr:row>
      <xdr:rowOff>142875</xdr:rowOff>
    </xdr:from>
    <xdr:to>
      <xdr:col>25</xdr:col>
      <xdr:colOff>17528</xdr:colOff>
      <xdr:row>36</xdr:row>
      <xdr:rowOff>75351</xdr:rowOff>
    </xdr:to>
    <xdr:pic>
      <xdr:nvPicPr>
        <xdr:cNvPr id="2" name="Picture 1">
          <a:extLst>
            <a:ext uri="{FF2B5EF4-FFF2-40B4-BE49-F238E27FC236}">
              <a16:creationId xmlns:a16="http://schemas.microsoft.com/office/drawing/2014/main" id="{862785E4-E4F0-CF29-AFB8-974D60E4E58C}"/>
            </a:ext>
          </a:extLst>
        </xdr:cNvPr>
        <xdr:cNvPicPr>
          <a:picLocks noChangeAspect="1"/>
        </xdr:cNvPicPr>
      </xdr:nvPicPr>
      <xdr:blipFill>
        <a:blip xmlns:r="http://schemas.openxmlformats.org/officeDocument/2006/relationships" r:embed="rId1"/>
        <a:stretch>
          <a:fillRect/>
        </a:stretch>
      </xdr:blipFill>
      <xdr:spPr>
        <a:xfrm>
          <a:off x="3086100" y="142875"/>
          <a:ext cx="12171428" cy="67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5715</xdr:rowOff>
    </xdr:from>
    <xdr:to>
      <xdr:col>7</xdr:col>
      <xdr:colOff>533400</xdr:colOff>
      <xdr:row>23</xdr:row>
      <xdr:rowOff>11430</xdr:rowOff>
    </xdr:to>
    <xdr:graphicFrame macro="">
      <xdr:nvGraphicFramePr>
        <xdr:cNvPr id="2" name="Chart 1" descr="Hand hygiene compliance rate by month">
          <a:extLst>
            <a:ext uri="{FF2B5EF4-FFF2-40B4-BE49-F238E27FC236}">
              <a16:creationId xmlns:a16="http://schemas.microsoft.com/office/drawing/2014/main" id="{C240C447-0DE5-4F68-BA6D-F8321D910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490220</xdr:colOff>
      <xdr:row>34</xdr:row>
      <xdr:rowOff>12701</xdr:rowOff>
    </xdr:from>
    <xdr:to>
      <xdr:col>9</xdr:col>
      <xdr:colOff>685800</xdr:colOff>
      <xdr:row>53</xdr:row>
      <xdr:rowOff>152401</xdr:rowOff>
    </xdr:to>
    <xdr:graphicFrame macro="">
      <xdr:nvGraphicFramePr>
        <xdr:cNvPr id="3" name="Chart 2" descr="Average number of missed opportunities per audit comparison of three selected months">
          <a:extLst>
            <a:ext uri="{FF2B5EF4-FFF2-40B4-BE49-F238E27FC236}">
              <a16:creationId xmlns:a16="http://schemas.microsoft.com/office/drawing/2014/main" id="{A785A791-41B0-482B-A4D3-26F0343E5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43814</xdr:colOff>
      <xdr:row>8</xdr:row>
      <xdr:rowOff>11430</xdr:rowOff>
    </xdr:from>
    <xdr:to>
      <xdr:col>18</xdr:col>
      <xdr:colOff>262889</xdr:colOff>
      <xdr:row>23</xdr:row>
      <xdr:rowOff>16764</xdr:rowOff>
    </xdr:to>
    <xdr:graphicFrame macro="">
      <xdr:nvGraphicFramePr>
        <xdr:cNvPr id="4" name="Chart 3" descr="Average number of missed opportunities per audit by month">
          <a:extLst>
            <a:ext uri="{FF2B5EF4-FFF2-40B4-BE49-F238E27FC236}">
              <a16:creationId xmlns:a16="http://schemas.microsoft.com/office/drawing/2014/main" id="{3ECB1C44-A9D5-4DF2-8933-3BA3D933F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384175</xdr:colOff>
      <xdr:row>67</xdr:row>
      <xdr:rowOff>31750</xdr:rowOff>
    </xdr:from>
    <xdr:to>
      <xdr:col>6</xdr:col>
      <xdr:colOff>0</xdr:colOff>
      <xdr:row>93</xdr:row>
      <xdr:rowOff>95250</xdr:rowOff>
    </xdr:to>
    <xdr:graphicFrame macro="">
      <xdr:nvGraphicFramePr>
        <xdr:cNvPr id="5" name="Chart 4" descr="Wound care compliance rate by month">
          <a:extLst>
            <a:ext uri="{FF2B5EF4-FFF2-40B4-BE49-F238E27FC236}">
              <a16:creationId xmlns:a16="http://schemas.microsoft.com/office/drawing/2014/main" id="{4953E4F5-C822-45A7-B9C5-D5980C870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xdr:colOff>
      <xdr:row>67</xdr:row>
      <xdr:rowOff>12699</xdr:rowOff>
    </xdr:from>
    <xdr:to>
      <xdr:col>15</xdr:col>
      <xdr:colOff>91059</xdr:colOff>
      <xdr:row>93</xdr:row>
      <xdr:rowOff>79755</xdr:rowOff>
    </xdr:to>
    <xdr:graphicFrame macro="">
      <xdr:nvGraphicFramePr>
        <xdr:cNvPr id="6" name="Chart 5" descr="Average number of missed opportunities per audit by month">
          <a:extLst>
            <a:ext uri="{FF2B5EF4-FFF2-40B4-BE49-F238E27FC236}">
              <a16:creationId xmlns:a16="http://schemas.microsoft.com/office/drawing/2014/main" id="{28A68EB5-1854-4273-98FB-E8373AD65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795618</xdr:colOff>
      <xdr:row>112</xdr:row>
      <xdr:rowOff>123265</xdr:rowOff>
    </xdr:from>
    <xdr:to>
      <xdr:col>6</xdr:col>
      <xdr:colOff>411443</xdr:colOff>
      <xdr:row>138</xdr:row>
      <xdr:rowOff>186765</xdr:rowOff>
    </xdr:to>
    <xdr:graphicFrame macro="">
      <xdr:nvGraphicFramePr>
        <xdr:cNvPr id="8" name="Chart 7" descr="Wound care compliance rate by month">
          <a:extLst>
            <a:ext uri="{FF2B5EF4-FFF2-40B4-BE49-F238E27FC236}">
              <a16:creationId xmlns:a16="http://schemas.microsoft.com/office/drawing/2014/main" id="{0B735F6E-D090-442B-81C7-ED50ABD98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78441</xdr:colOff>
      <xdr:row>112</xdr:row>
      <xdr:rowOff>67235</xdr:rowOff>
    </xdr:from>
    <xdr:to>
      <xdr:col>16</xdr:col>
      <xdr:colOff>4773</xdr:colOff>
      <xdr:row>138</xdr:row>
      <xdr:rowOff>134291</xdr:rowOff>
    </xdr:to>
    <xdr:graphicFrame macro="">
      <xdr:nvGraphicFramePr>
        <xdr:cNvPr id="9" name="Chart 8" descr="Average number of missed opportunities per audit by month">
          <a:extLst>
            <a:ext uri="{FF2B5EF4-FFF2-40B4-BE49-F238E27FC236}">
              <a16:creationId xmlns:a16="http://schemas.microsoft.com/office/drawing/2014/main" id="{5708DCFF-54EC-4A09-83EF-850CAEDA0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61815\Downloads\hhaudit.xlsx" TargetMode="External"/><Relationship Id="rId1" Type="http://schemas.openxmlformats.org/officeDocument/2006/relationships/externalLinkPath" Target="/Users/461815/Downloads/hhaudi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rist\Desktop\work%20stuff\hhaudit.xlsx" TargetMode="External"/><Relationship Id="rId1" Type="http://schemas.openxmlformats.org/officeDocument/2006/relationships/externalLinkPath" Target="hh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structions"/>
      <sheetName val="Element Standards"/>
      <sheetName val="Template Audit Score "/>
      <sheetName val="Summary Statistics"/>
      <sheetName val="Action Plan"/>
      <sheetName val="Month_1"/>
      <sheetName val="Month_2"/>
      <sheetName val="Month_3"/>
      <sheetName val="Month_4"/>
      <sheetName val="Month_5"/>
      <sheetName val="Month_6"/>
      <sheetName val="Month_7"/>
      <sheetName val="Month_8"/>
      <sheetName val="Month_9"/>
      <sheetName val="Month_10"/>
      <sheetName val="Month_11"/>
      <sheetName val="Month_12"/>
      <sheetName val="Lists"/>
      <sheetName val="hh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structions"/>
      <sheetName val="Element Standards"/>
      <sheetName val="Template Audit Score "/>
      <sheetName val="Summary Statistics"/>
      <sheetName val="Action Plan"/>
      <sheetName val="Month_1"/>
      <sheetName val="Month_2"/>
      <sheetName val="Month_3"/>
      <sheetName val="Month_4"/>
      <sheetName val="Month_5"/>
      <sheetName val="Month_6"/>
      <sheetName val="Month_7"/>
      <sheetName val="Month_8"/>
      <sheetName val="Month_9"/>
      <sheetName val="Month_10"/>
      <sheetName val="Month_11"/>
      <sheetName val="Month_12"/>
      <sheetName val="Lists"/>
    </sheetNames>
    <sheetDataSet>
      <sheetData sheetId="0"/>
      <sheetData sheetId="1"/>
      <sheetData sheetId="2"/>
      <sheetData sheetId="3"/>
      <sheetData sheetId="4">
        <row r="3">
          <cell r="C3" t="str">
            <v>Month_1</v>
          </cell>
          <cell r="D3" t="str">
            <v>Month_2</v>
          </cell>
          <cell r="E3" t="str">
            <v>Month_3</v>
          </cell>
          <cell r="F3" t="str">
            <v>Month_4</v>
          </cell>
          <cell r="G3" t="str">
            <v>Month_5</v>
          </cell>
          <cell r="H3" t="str">
            <v>Month_6</v>
          </cell>
          <cell r="I3" t="str">
            <v>Month_7</v>
          </cell>
          <cell r="J3" t="str">
            <v>Month_8</v>
          </cell>
          <cell r="K3" t="str">
            <v>Month_9</v>
          </cell>
          <cell r="L3" t="str">
            <v>Month_10</v>
          </cell>
          <cell r="M3" t="str">
            <v>Month_11</v>
          </cell>
          <cell r="N3" t="str">
            <v>Month_12</v>
          </cell>
        </row>
        <row r="35">
          <cell r="C35" t="str">
            <v xml:space="preserve"> - </v>
          </cell>
          <cell r="D35" t="str">
            <v xml:space="preserve"> - </v>
          </cell>
          <cell r="E35" t="str">
            <v xml:space="preserve"> - </v>
          </cell>
          <cell r="F35" t="str">
            <v xml:space="preserve"> - </v>
          </cell>
          <cell r="G35" t="str">
            <v xml:space="preserve"> - </v>
          </cell>
          <cell r="H35" t="str">
            <v xml:space="preserve"> - </v>
          </cell>
          <cell r="I35" t="str">
            <v xml:space="preserve"> - </v>
          </cell>
          <cell r="J35" t="str">
            <v xml:space="preserve"> - </v>
          </cell>
          <cell r="K35" t="str">
            <v xml:space="preserve"> - </v>
          </cell>
          <cell r="L35" t="str">
            <v xml:space="preserve"> - </v>
          </cell>
          <cell r="M35" t="str">
            <v xml:space="preserve"> - </v>
          </cell>
          <cell r="N35" t="str">
            <v xml:space="preserve"> - </v>
          </cell>
          <cell r="O35" t="str">
            <v xml:space="preserve"> - </v>
          </cell>
          <cell r="P35" t="str">
            <v xml:space="preserve"> - </v>
          </cell>
          <cell r="Q35" t="str">
            <v xml:space="preserve"> -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C0A6-1895-4E78-859E-A2213CF62697}">
  <sheetPr codeName="Sheet1">
    <tabColor rgb="FF70AD47"/>
  </sheetPr>
  <dimension ref="A9:A15"/>
  <sheetViews>
    <sheetView workbookViewId="0">
      <selection activeCell="E20" sqref="B20:E36"/>
    </sheetView>
  </sheetViews>
  <sheetFormatPr defaultRowHeight="15"/>
  <cols>
    <col min="1" max="1" width="128.28515625" style="1" customWidth="1"/>
    <col min="2" max="16384" width="9.140625" style="1"/>
  </cols>
  <sheetData>
    <row r="9" spans="1:1" customFormat="1" ht="31.5">
      <c r="A9" s="4" t="s">
        <v>0</v>
      </c>
    </row>
    <row r="11" spans="1:1" ht="45">
      <c r="A11" s="2" t="s">
        <v>1</v>
      </c>
    </row>
    <row r="13" spans="1:1" ht="45">
      <c r="A13" s="2" t="s">
        <v>2</v>
      </c>
    </row>
    <row r="15" spans="1:1">
      <c r="A15" s="2" t="s">
        <v>3</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40B-3301-49EF-9A89-35518B41978D}">
  <sheetPr codeName="Sheet2">
    <tabColor theme="5"/>
  </sheetPr>
  <dimension ref="A1:O12"/>
  <sheetViews>
    <sheetView zoomScale="115" zoomScaleNormal="115" workbookViewId="0">
      <selection activeCell="B12" sqref="B12"/>
    </sheetView>
  </sheetViews>
  <sheetFormatPr defaultRowHeight="15"/>
  <cols>
    <col min="1" max="1" width="45.7109375" style="3" customWidth="1"/>
    <col min="2" max="2" width="69.85546875" style="3" customWidth="1"/>
    <col min="3" max="3" width="10.7109375" style="3" bestFit="1" customWidth="1"/>
    <col min="4" max="16384" width="9.140625" style="3"/>
  </cols>
  <sheetData>
    <row r="1" spans="1:15" s="1" customFormat="1" ht="31.5">
      <c r="A1" s="5" t="s">
        <v>4</v>
      </c>
    </row>
    <row r="2" spans="1:15" s="1" customFormat="1" ht="36" customHeight="1">
      <c r="A2" s="6" t="s">
        <v>5</v>
      </c>
    </row>
    <row r="3" spans="1:15" ht="15.75" thickBot="1">
      <c r="A3" s="15" t="s">
        <v>6</v>
      </c>
    </row>
    <row r="4" spans="1:15" s="1" customFormat="1" ht="48" customHeight="1" thickBot="1">
      <c r="A4" s="7" t="s">
        <v>7</v>
      </c>
      <c r="B4" s="17"/>
      <c r="C4" s="8"/>
      <c r="D4" s="8"/>
      <c r="E4" s="8"/>
      <c r="F4" s="9"/>
      <c r="G4" s="9"/>
    </row>
    <row r="5" spans="1:15" s="1" customFormat="1" ht="48" customHeight="1" thickBot="1">
      <c r="A5" s="7" t="s">
        <v>8</v>
      </c>
      <c r="B5" s="17"/>
      <c r="C5" s="8"/>
      <c r="D5" s="8"/>
      <c r="E5" s="8"/>
      <c r="F5" s="9"/>
      <c r="G5" s="9"/>
    </row>
    <row r="6" spans="1:15" s="1" customFormat="1" ht="48" customHeight="1" thickBot="1">
      <c r="A6" s="7" t="s">
        <v>9</v>
      </c>
      <c r="B6" s="18"/>
      <c r="C6" s="10"/>
      <c r="D6" s="11"/>
      <c r="E6" s="11"/>
      <c r="F6" s="11"/>
      <c r="G6" s="11"/>
      <c r="H6" s="8"/>
      <c r="I6" s="8"/>
      <c r="J6" s="8"/>
      <c r="K6" s="9"/>
      <c r="L6" s="9"/>
    </row>
    <row r="7" spans="1:15" s="1" customFormat="1" ht="48" customHeight="1" thickBot="1">
      <c r="A7" s="12" t="s">
        <v>10</v>
      </c>
      <c r="B7" s="112"/>
      <c r="C7" s="13"/>
      <c r="D7" s="14"/>
      <c r="E7" s="14"/>
      <c r="F7" s="8"/>
      <c r="G7" s="8"/>
      <c r="H7" s="8"/>
      <c r="I7" s="8"/>
      <c r="J7" s="8"/>
      <c r="K7" s="9"/>
      <c r="L7" s="9"/>
    </row>
    <row r="8" spans="1:15" s="1" customFormat="1" ht="48" customHeight="1" thickBot="1">
      <c r="A8" s="12" t="s">
        <v>11</v>
      </c>
      <c r="B8" s="19">
        <v>0</v>
      </c>
      <c r="C8" s="111">
        <f>B8</f>
        <v>0</v>
      </c>
      <c r="D8" s="111">
        <f>B8</f>
        <v>0</v>
      </c>
      <c r="E8" s="111">
        <f>B8</f>
        <v>0</v>
      </c>
      <c r="F8" s="111">
        <f>B8</f>
        <v>0</v>
      </c>
      <c r="G8" s="111">
        <f>B8</f>
        <v>0</v>
      </c>
      <c r="H8" s="111">
        <f>B8</f>
        <v>0</v>
      </c>
      <c r="I8" s="111">
        <f>B8</f>
        <v>0</v>
      </c>
      <c r="J8" s="111">
        <f>B8</f>
        <v>0</v>
      </c>
      <c r="K8" s="111">
        <f>B8</f>
        <v>0</v>
      </c>
      <c r="L8" s="111">
        <f>B8</f>
        <v>0</v>
      </c>
      <c r="M8" s="111">
        <f>B8</f>
        <v>0</v>
      </c>
      <c r="N8" s="119"/>
      <c r="O8" s="118"/>
    </row>
    <row r="9" spans="1:15" s="1" customFormat="1" ht="36" customHeight="1">
      <c r="A9" s="6" t="s">
        <v>12</v>
      </c>
    </row>
    <row r="10" spans="1:15" s="1" customFormat="1" ht="36" customHeight="1">
      <c r="A10" s="6" t="s">
        <v>13</v>
      </c>
    </row>
    <row r="11" spans="1:15" s="1" customFormat="1" ht="20.25" customHeight="1"/>
    <row r="12" spans="1:15" s="1" customFormat="1" ht="21" customHeight="1">
      <c r="A12" s="16" t="s">
        <v>14</v>
      </c>
    </row>
  </sheetData>
  <sheetProtection algorithmName="SHA-512" hashValue="5iB0plwqsknaVTa2dcf/yCNo2dOeetsc9iNXgUxS+Rl+2/tDVlxX53ulppooCdChRtaTg5gCla3LTfld62PwFg==" saltValue="wie+z4nnMpxgn2e8w2z0Gw==" spinCount="100000" sheet="1" objects="1" scenarios="1"/>
  <dataValidations count="1">
    <dataValidation type="list" allowBlank="1" showInputMessage="1" showErrorMessage="1" sqref="B6" xr:uid="{0C345750-EDDD-4409-8D7B-9374E9C2A1E7}">
      <formula1>"2022,2023,2024,2025,2026"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FFCE-67C4-4106-9327-DE9F9A77D926}">
  <sheetPr codeName="Sheet3">
    <tabColor theme="6"/>
  </sheetPr>
  <dimension ref="A1"/>
  <sheetViews>
    <sheetView topLeftCell="B37" workbookViewId="0">
      <selection activeCell="C38" sqref="C38"/>
    </sheetView>
  </sheetViews>
  <sheetFormatPr defaultRowHeight="15"/>
  <cols>
    <col min="1" max="16384" width="9.140625" style="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1EE9-4EED-41A3-B5FB-C14457708FFA}">
  <sheetPr codeName="Sheet4">
    <tabColor theme="7"/>
  </sheetPr>
  <dimension ref="A2:Q109"/>
  <sheetViews>
    <sheetView zoomScale="85" zoomScaleNormal="85" workbookViewId="0">
      <selection activeCell="C3" sqref="C3"/>
    </sheetView>
  </sheetViews>
  <sheetFormatPr defaultRowHeight="15"/>
  <cols>
    <col min="1" max="1" width="29.28515625" style="1" customWidth="1"/>
    <col min="2" max="2" width="23.140625" style="1" customWidth="1"/>
    <col min="3" max="3" width="14.42578125" style="1" customWidth="1"/>
    <col min="4" max="7" width="12.28515625" style="1" bestFit="1" customWidth="1"/>
    <col min="8" max="8" width="9.85546875" style="1" bestFit="1" customWidth="1"/>
    <col min="9" max="11" width="13.42578125" style="1" bestFit="1" customWidth="1"/>
    <col min="12" max="13" width="11" style="1" bestFit="1" customWidth="1"/>
    <col min="14" max="14" width="13.42578125" style="1" bestFit="1" customWidth="1"/>
    <col min="15" max="17" width="12.140625" style="1" bestFit="1" customWidth="1"/>
    <col min="18" max="16384" width="9.140625" style="1"/>
  </cols>
  <sheetData>
    <row r="2" spans="1:14" s="43" customFormat="1">
      <c r="A2" s="139" t="s">
        <v>15</v>
      </c>
      <c r="B2" s="139"/>
      <c r="C2" s="42" t="s">
        <v>16</v>
      </c>
      <c r="D2" s="42" t="s">
        <v>17</v>
      </c>
      <c r="E2" s="42" t="s">
        <v>18</v>
      </c>
      <c r="F2" s="42" t="s">
        <v>19</v>
      </c>
      <c r="G2" s="42" t="s">
        <v>20</v>
      </c>
      <c r="H2" s="42" t="s">
        <v>21</v>
      </c>
      <c r="I2" s="42" t="s">
        <v>22</v>
      </c>
      <c r="J2" s="42" t="s">
        <v>23</v>
      </c>
      <c r="K2" s="42" t="s">
        <v>24</v>
      </c>
      <c r="L2" s="42" t="s">
        <v>25</v>
      </c>
      <c r="M2" s="42" t="s">
        <v>26</v>
      </c>
      <c r="N2" s="42" t="s">
        <v>27</v>
      </c>
    </row>
    <row r="3" spans="1:14" s="43" customFormat="1" ht="18.600000000000001" customHeight="1">
      <c r="A3" s="139"/>
      <c r="B3" s="139"/>
      <c r="C3" s="131" t="str">
        <f>IF(Instructions!B7="", C2, Instructions!B7)</f>
        <v>Month_1</v>
      </c>
      <c r="D3" s="131" t="str">
        <f>IF(C3=C2,D2,IF(MONTH(C3)=12,DATE(YEAR(C3)+1,1,1),DATE(YEAR(C3),MONTH(C3)+1,1)))</f>
        <v>Month_2</v>
      </c>
      <c r="E3" s="131" t="str">
        <f t="shared" ref="E3:N3" si="0">IF(D3=D2,E2,IF(MONTH(D3)=12,DATE(YEAR(D3)+1,1,1),DATE(YEAR(D3),MONTH(D3)+1,1)))</f>
        <v>Month_3</v>
      </c>
      <c r="F3" s="131" t="str">
        <f t="shared" si="0"/>
        <v>Month_4</v>
      </c>
      <c r="G3" s="131" t="str">
        <f t="shared" si="0"/>
        <v>Month_5</v>
      </c>
      <c r="H3" s="131" t="str">
        <f t="shared" si="0"/>
        <v>Month_6</v>
      </c>
      <c r="I3" s="131" t="str">
        <f t="shared" si="0"/>
        <v>Month_7</v>
      </c>
      <c r="J3" s="131" t="str">
        <f t="shared" si="0"/>
        <v>Month_8</v>
      </c>
      <c r="K3" s="131" t="str">
        <f t="shared" si="0"/>
        <v>Month_9</v>
      </c>
      <c r="L3" s="131" t="str">
        <f t="shared" si="0"/>
        <v>Month_10</v>
      </c>
      <c r="M3" s="131" t="str">
        <f t="shared" si="0"/>
        <v>Month_11</v>
      </c>
      <c r="N3" s="131" t="str">
        <f t="shared" si="0"/>
        <v>Month_12</v>
      </c>
    </row>
    <row r="4" spans="1:14" ht="29.45" customHeight="1">
      <c r="A4" s="140" t="s">
        <v>28</v>
      </c>
      <c r="B4" s="20" t="s">
        <v>29</v>
      </c>
      <c r="C4" s="22">
        <f ca="1">COUNTIF(INDIRECT(C$2&amp;"!$I$4:$I$104"),"&gt;=0")</f>
        <v>0</v>
      </c>
      <c r="D4" s="22">
        <f t="shared" ref="D4:N4" ca="1" si="1">COUNTIF(INDIRECT(D$2&amp;"!$I$4:$I$104"),"&gt;=0")</f>
        <v>0</v>
      </c>
      <c r="E4" s="22">
        <f t="shared" ca="1" si="1"/>
        <v>0</v>
      </c>
      <c r="F4" s="22">
        <f t="shared" ca="1" si="1"/>
        <v>0</v>
      </c>
      <c r="G4" s="22">
        <f t="shared" ca="1" si="1"/>
        <v>0</v>
      </c>
      <c r="H4" s="22">
        <f t="shared" ca="1" si="1"/>
        <v>0</v>
      </c>
      <c r="I4" s="22">
        <f t="shared" ca="1" si="1"/>
        <v>0</v>
      </c>
      <c r="J4" s="22">
        <f t="shared" ca="1" si="1"/>
        <v>0</v>
      </c>
      <c r="K4" s="22">
        <f t="shared" ca="1" si="1"/>
        <v>0</v>
      </c>
      <c r="L4" s="22">
        <f t="shared" ca="1" si="1"/>
        <v>0</v>
      </c>
      <c r="M4" s="22">
        <f t="shared" ca="1" si="1"/>
        <v>0</v>
      </c>
      <c r="N4" s="22">
        <f t="shared" ca="1" si="1"/>
        <v>0</v>
      </c>
    </row>
    <row r="5" spans="1:14" ht="31.5">
      <c r="A5" s="141"/>
      <c r="B5" s="44" t="s">
        <v>30</v>
      </c>
      <c r="C5" s="45" t="e" cm="1">
        <f t="array" aca="1" ref="C5" ca="1">IFERROR(INDIRECT(C2&amp;"!G114"),NA())</f>
        <v>#N/A</v>
      </c>
      <c r="D5" s="45" t="e" cm="1">
        <f t="array" aca="1" ref="D5" ca="1">IFERROR(INDIRECT(D2&amp;"!G114"),NA())</f>
        <v>#N/A</v>
      </c>
      <c r="E5" s="45" t="e" cm="1">
        <f t="array" aca="1" ref="E5" ca="1">IFERROR(INDIRECT(E2&amp;"!G114"),NA())</f>
        <v>#N/A</v>
      </c>
      <c r="F5" s="45" t="e" cm="1">
        <f t="array" aca="1" ref="F5" ca="1">IFERROR(INDIRECT(F2&amp;"!G114"),NA())</f>
        <v>#N/A</v>
      </c>
      <c r="G5" s="45" t="e" cm="1">
        <f t="array" aca="1" ref="G5" ca="1">IFERROR(INDIRECT(G2&amp;"!G114"),NA())</f>
        <v>#N/A</v>
      </c>
      <c r="H5" s="45" t="e" cm="1">
        <f t="array" aca="1" ref="H5" ca="1">IFERROR(INDIRECT(H2&amp;"!G114"),NA())</f>
        <v>#N/A</v>
      </c>
      <c r="I5" s="45" t="e" cm="1">
        <f t="array" aca="1" ref="I5" ca="1">IFERROR(INDIRECT(I2&amp;"!G114"),NA())</f>
        <v>#N/A</v>
      </c>
      <c r="J5" s="45" t="e" cm="1">
        <f t="array" aca="1" ref="J5" ca="1">IFERROR(INDIRECT(J2&amp;"!G114"),NA())</f>
        <v>#N/A</v>
      </c>
      <c r="K5" s="45" t="e" cm="1">
        <f t="array" aca="1" ref="K5" ca="1">IFERROR(INDIRECT(K2&amp;"!G114"),NA())</f>
        <v>#N/A</v>
      </c>
      <c r="L5" s="45" t="e" cm="1">
        <f t="array" aca="1" ref="L5" ca="1">IFERROR(INDIRECT(L2&amp;"!G114"),NA())</f>
        <v>#N/A</v>
      </c>
      <c r="M5" s="45" t="e" cm="1">
        <f t="array" aca="1" ref="M5" ca="1">IFERROR(INDIRECT(M2&amp;"!G114"),NA())</f>
        <v>#N/A</v>
      </c>
      <c r="N5" s="45" t="e" cm="1">
        <f t="array" aca="1" ref="N5" ca="1">IFERROR(INDIRECT(N2&amp;"!G114"),NA())</f>
        <v>#N/A</v>
      </c>
    </row>
    <row r="6" spans="1:14" ht="47.25">
      <c r="A6" s="141"/>
      <c r="B6" s="46" t="s">
        <v>31</v>
      </c>
      <c r="C6" s="120" t="e" cm="1">
        <f t="array" aca="1" ref="C6" ca="1">IFERROR(INDIRECT(C2&amp;"!F106")/C4,NA())</f>
        <v>#N/A</v>
      </c>
      <c r="D6" s="120" t="e" cm="1">
        <f t="array" aca="1" ref="D6" ca="1">IFERROR(INDIRECT(D2&amp;"!F106")/D4,NA())</f>
        <v>#N/A</v>
      </c>
      <c r="E6" s="120" t="e" cm="1">
        <f t="array" aca="1" ref="E6" ca="1">IFERROR(INDIRECT(E2&amp;"!F106")/E4,NA())</f>
        <v>#N/A</v>
      </c>
      <c r="F6" s="120" t="e" cm="1">
        <f t="array" aca="1" ref="F6" ca="1">IFERROR(INDIRECT(F2&amp;"!F106")/F4,NA())</f>
        <v>#N/A</v>
      </c>
      <c r="G6" s="120" t="e" cm="1">
        <f t="array" aca="1" ref="G6" ca="1">IFERROR(INDIRECT(G2&amp;"!F106")/G4,NA())</f>
        <v>#N/A</v>
      </c>
      <c r="H6" s="120" t="e" cm="1">
        <f t="array" aca="1" ref="H6" ca="1">IFERROR(INDIRECT(H2&amp;"!F106")/H4,NA())</f>
        <v>#N/A</v>
      </c>
      <c r="I6" s="120" t="e" cm="1">
        <f t="array" aca="1" ref="I6" ca="1">IFERROR(INDIRECT(I2&amp;"!F106")/I4,NA())</f>
        <v>#N/A</v>
      </c>
      <c r="J6" s="120" t="e" cm="1">
        <f t="array" aca="1" ref="J6" ca="1">IFERROR(INDIRECT(J2&amp;"!F106")/J4,NA())</f>
        <v>#N/A</v>
      </c>
      <c r="K6" s="120" t="e" cm="1">
        <f t="array" aca="1" ref="K6" ca="1">IFERROR(INDIRECT(K2&amp;"!F106")/K4,NA())</f>
        <v>#N/A</v>
      </c>
      <c r="L6" s="120" t="e" cm="1">
        <f t="array" aca="1" ref="L6" ca="1">IFERROR(INDIRECT(L2&amp;"!F106")/L4,NA())</f>
        <v>#N/A</v>
      </c>
      <c r="M6" s="120" t="e" cm="1">
        <f t="array" aca="1" ref="M6" ca="1">IFERROR(INDIRECT(M2&amp;"!F106")/M4,NA())</f>
        <v>#N/A</v>
      </c>
      <c r="N6" s="120" t="e" cm="1">
        <f t="array" aca="1" ref="N6" ca="1">IFERROR(INDIRECT(N2&amp;"!F106")/N4,NA())</f>
        <v>#N/A</v>
      </c>
    </row>
    <row r="7" spans="1:14" ht="13.9" customHeight="1"/>
    <row r="8" spans="1:14" s="3" customFormat="1" ht="13.9" customHeight="1">
      <c r="B8" s="27" t="e">
        <f>IF(ISBLANK(#REF!)=TRUE,"GOAL RATE: ","GOAL RATE: "&amp;TEXT(#REF!,"0%"))</f>
        <v>#REF!</v>
      </c>
      <c r="C8" s="3" t="e">
        <f>IF(ISBLANK(#REF!)=TRUE,NA(),#REF!)</f>
        <v>#REF!</v>
      </c>
      <c r="D8" s="3" t="e">
        <f>IF(ISBLANK(#REF!)=TRUE,NA(),#REF!)</f>
        <v>#REF!</v>
      </c>
      <c r="E8" s="3" t="e">
        <f>IF(ISBLANK(#REF!)=TRUE,NA(),#REF!)</f>
        <v>#REF!</v>
      </c>
      <c r="F8" s="3" t="e">
        <f>IF(ISBLANK(#REF!)=TRUE,NA(),#REF!)</f>
        <v>#REF!</v>
      </c>
      <c r="G8" s="3" t="e">
        <f>IF(ISBLANK(#REF!)=TRUE,NA(),#REF!)</f>
        <v>#REF!</v>
      </c>
      <c r="H8" s="3" t="e">
        <f>IF(ISBLANK(#REF!)=TRUE,NA(),#REF!)</f>
        <v>#REF!</v>
      </c>
      <c r="I8" s="3" t="e">
        <f>IF(ISBLANK(#REF!)=TRUE,NA(),#REF!)</f>
        <v>#REF!</v>
      </c>
      <c r="J8" s="3" t="e">
        <f>IF(ISBLANK(#REF!)=TRUE,NA(),#REF!)</f>
        <v>#REF!</v>
      </c>
      <c r="K8" s="3" t="e">
        <f>IF(ISBLANK(#REF!)=TRUE,NA(),#REF!)</f>
        <v>#REF!</v>
      </c>
      <c r="L8" s="3" t="e">
        <f>IF(ISBLANK(#REF!)=TRUE,NA(),#REF!)</f>
        <v>#REF!</v>
      </c>
      <c r="M8" s="3" t="e">
        <f>IF(ISBLANK(#REF!)=TRUE,NA(),#REF!)</f>
        <v>#REF!</v>
      </c>
      <c r="N8" s="3" t="e">
        <f>IF(ISBLANK(#REF!)=TRUE,NA(),#REF!)</f>
        <v>#REF!</v>
      </c>
    </row>
    <row r="9" spans="1:14" ht="13.9" customHeight="1"/>
    <row r="25" spans="1:17" ht="15" customHeight="1"/>
    <row r="26" spans="1:17" s="3" customFormat="1" ht="21" customHeight="1" thickBot="1">
      <c r="C26" s="145" t="e">
        <f>INDEX($C$2:$N$2,MATCH($C$27,month_list,0))</f>
        <v>#N/A</v>
      </c>
      <c r="D26" s="145"/>
      <c r="E26" s="145"/>
      <c r="F26" s="145"/>
      <c r="G26" s="145"/>
      <c r="H26" s="145" t="e">
        <f>INDEX($C$2:$N$2,MATCH($H$27,month_list,0))</f>
        <v>#N/A</v>
      </c>
      <c r="I26" s="145"/>
      <c r="J26" s="145"/>
      <c r="K26" s="145"/>
      <c r="L26" s="145"/>
      <c r="M26" s="145" t="e">
        <f>INDEX($C$2:$N$2,MATCH($M$27,month_list,0))</f>
        <v>#N/A</v>
      </c>
      <c r="N26" s="145"/>
      <c r="O26" s="145"/>
      <c r="P26" s="145"/>
      <c r="Q26" s="145"/>
    </row>
    <row r="27" spans="1:17" ht="24" thickBot="1">
      <c r="A27" s="146" t="s">
        <v>32</v>
      </c>
      <c r="B27" s="146"/>
      <c r="C27" s="147">
        <v>44927</v>
      </c>
      <c r="D27" s="148"/>
      <c r="E27" s="148"/>
      <c r="F27" s="148"/>
      <c r="G27" s="149"/>
      <c r="H27" s="147">
        <v>44958</v>
      </c>
      <c r="I27" s="148"/>
      <c r="J27" s="148"/>
      <c r="K27" s="148"/>
      <c r="L27" s="149"/>
      <c r="M27" s="147">
        <v>45078</v>
      </c>
      <c r="N27" s="148"/>
      <c r="O27" s="148"/>
      <c r="P27" s="148"/>
      <c r="Q27" s="149"/>
    </row>
    <row r="28" spans="1:17">
      <c r="A28" s="142" t="s">
        <v>33</v>
      </c>
      <c r="B28" s="49" t="s">
        <v>34</v>
      </c>
      <c r="C28" s="50">
        <f>IF($C$27="","",C27)</f>
        <v>44927</v>
      </c>
      <c r="D28" s="51">
        <f>IF($C$27="","",C29+1)</f>
        <v>44934</v>
      </c>
      <c r="E28" s="51">
        <f>IF($C$27="","",D29+1)</f>
        <v>44941</v>
      </c>
      <c r="F28" s="51">
        <f>IF($C$27="","",E29+1)</f>
        <v>44948</v>
      </c>
      <c r="G28" s="52">
        <f>IF($C$27="","",F29+1)</f>
        <v>44955</v>
      </c>
      <c r="H28" s="50">
        <f>IF($H$27="","",H27)</f>
        <v>44958</v>
      </c>
      <c r="I28" s="51">
        <f>IF($H$27="","",H29+1)</f>
        <v>44962</v>
      </c>
      <c r="J28" s="51">
        <f>IF($H$27="","",I29+1)</f>
        <v>44969</v>
      </c>
      <c r="K28" s="51">
        <f>IF($H$27="","",J29+1)</f>
        <v>44976</v>
      </c>
      <c r="L28" s="52">
        <f>IF($H$27="","",K29+1)</f>
        <v>44983</v>
      </c>
      <c r="M28" s="52">
        <f>IF($M$27="","",M27)</f>
        <v>45078</v>
      </c>
      <c r="N28" s="51">
        <f>IF($M$27="","",M29+1)</f>
        <v>45081</v>
      </c>
      <c r="O28" s="51">
        <f>IF($M$27="","",N29+1)</f>
        <v>45088</v>
      </c>
      <c r="P28" s="51">
        <f>IF($M$27="","",O29+1)</f>
        <v>45095</v>
      </c>
      <c r="Q28" s="52">
        <f>IF($M$27="","",P29+1)</f>
        <v>45102</v>
      </c>
    </row>
    <row r="29" spans="1:17">
      <c r="A29" s="142"/>
      <c r="B29" s="49" t="s">
        <v>35</v>
      </c>
      <c r="C29" s="53">
        <f>IF($C$27="","",C27+(7-WEEKDAY(C27)))</f>
        <v>44933</v>
      </c>
      <c r="D29" s="54">
        <f>IF($C$27="","",C29+7)</f>
        <v>44940</v>
      </c>
      <c r="E29" s="54">
        <f>IF($C$27="","",D29+7)</f>
        <v>44947</v>
      </c>
      <c r="F29" s="54">
        <f>IF($C$27="","",E29+7)</f>
        <v>44954</v>
      </c>
      <c r="G29" s="55">
        <f>IF($C$27="","",EOMONTH(C28,0))</f>
        <v>44957</v>
      </c>
      <c r="H29" s="53">
        <f>IF($H$27="","",H27+(7-WEEKDAY(H27)))</f>
        <v>44961</v>
      </c>
      <c r="I29" s="54">
        <f>IF($H$27="","",H29+7)</f>
        <v>44968</v>
      </c>
      <c r="J29" s="54">
        <f>IF($H$27="","",I29+7)</f>
        <v>44975</v>
      </c>
      <c r="K29" s="54">
        <f>IF($H$27="","",J29+7)</f>
        <v>44982</v>
      </c>
      <c r="L29" s="55">
        <f>IF($H$27="","",EOMONTH(H28,0))</f>
        <v>44985</v>
      </c>
      <c r="M29" s="53">
        <f>IF($M$27="","",M27+(7-WEEKDAY(M27)))</f>
        <v>45080</v>
      </c>
      <c r="N29" s="54">
        <f>IF($M$27="","",M29+7)</f>
        <v>45087</v>
      </c>
      <c r="O29" s="54">
        <f>IF($M$27="","",N29+7)</f>
        <v>45094</v>
      </c>
      <c r="P29" s="54">
        <f>IF($M$27="","",O29+7)</f>
        <v>45101</v>
      </c>
      <c r="Q29" s="55">
        <f>IF($M$27="","",EOMONTH(M28,0))</f>
        <v>45107</v>
      </c>
    </row>
    <row r="30" spans="1:17" ht="14.45" customHeight="1">
      <c r="A30" s="143" t="s">
        <v>28</v>
      </c>
      <c r="B30" s="23" t="s">
        <v>29</v>
      </c>
      <c r="C30" s="113" t="e">
        <f ca="1">COUNTIFS(INDIRECT($C$26&amp;"!$I$4:$I$104"),"&gt;=0",INDIRECT($C$26&amp;"!$B$4:$B$104"),"&lt;="&amp;C$29,INDIRECT($C$26&amp;"!$B$4:$B$104"),"&gt;="&amp;C$28)</f>
        <v>#N/A</v>
      </c>
      <c r="D30" s="113" t="e">
        <f t="shared" ref="D30:G30" ca="1" si="2">COUNTIFS(INDIRECT($C$26&amp;"!$I$4:$I$104"),"&gt;=0",INDIRECT($C$26&amp;"!$B$4:$B$104"),"&lt;="&amp;D$29,INDIRECT($C$26&amp;"!$B$4:$B$104"),"&gt;="&amp;D$28)</f>
        <v>#N/A</v>
      </c>
      <c r="E30" s="113" t="e">
        <f t="shared" ca="1" si="2"/>
        <v>#N/A</v>
      </c>
      <c r="F30" s="113" t="e">
        <f t="shared" ca="1" si="2"/>
        <v>#N/A</v>
      </c>
      <c r="G30" s="113" t="e">
        <f t="shared" ca="1" si="2"/>
        <v>#N/A</v>
      </c>
      <c r="H30" s="113" t="e">
        <f ca="1">COUNTIFS(INDIRECT($H$26&amp;"!$I$4:$I$104"),"&gt;=0",INDIRECT($H$26&amp;"!$B$4:$B$104"),"&lt;="&amp;H$29,INDIRECT($H$26&amp;"!$B$4:$B$104"),"&gt;="&amp;H$28)</f>
        <v>#N/A</v>
      </c>
      <c r="I30" s="113" t="e">
        <f t="shared" ref="I30:L30" ca="1" si="3">COUNTIFS(INDIRECT($H$26&amp;"!$I$4:$I$104"),"&gt;=0",INDIRECT($H$26&amp;"!$B$4:$B$104"),"&lt;="&amp;I$29,INDIRECT($H$26&amp;"!$B$4:$B$104"),"&gt;="&amp;I$28)</f>
        <v>#N/A</v>
      </c>
      <c r="J30" s="113" t="e">
        <f t="shared" ca="1" si="3"/>
        <v>#N/A</v>
      </c>
      <c r="K30" s="113" t="e">
        <f t="shared" ca="1" si="3"/>
        <v>#N/A</v>
      </c>
      <c r="L30" s="113" t="e">
        <f t="shared" ca="1" si="3"/>
        <v>#N/A</v>
      </c>
      <c r="M30" s="113" t="e">
        <f ca="1">COUNTIFS(INDIRECT($M$26&amp;"!$I$4:$I$104"),"&gt;=0",INDIRECT($M$26&amp;"!$B$4:$B$104"),"&lt;="&amp;M$29,INDIRECT($M$26&amp;"!$B$4:$B$104"),"&gt;="&amp;M$28)</f>
        <v>#N/A</v>
      </c>
      <c r="N30" s="113" t="e">
        <f t="shared" ref="N30:Q30" ca="1" si="4">COUNTIFS(INDIRECT($M$26&amp;"!$I$4:$I$104"),"&gt;=0",INDIRECT($M$26&amp;"!$B$4:$B$104"),"&lt;="&amp;N$29,INDIRECT($M$26&amp;"!$B$4:$B$104"),"&gt;="&amp;N$28)</f>
        <v>#N/A</v>
      </c>
      <c r="O30" s="113" t="e">
        <f t="shared" ca="1" si="4"/>
        <v>#N/A</v>
      </c>
      <c r="P30" s="113" t="e">
        <f t="shared" ca="1" si="4"/>
        <v>#N/A</v>
      </c>
      <c r="Q30" s="113" t="e">
        <f t="shared" ca="1" si="4"/>
        <v>#N/A</v>
      </c>
    </row>
    <row r="31" spans="1:17" ht="30" customHeight="1">
      <c r="A31" s="144"/>
      <c r="B31" s="30" t="s">
        <v>36</v>
      </c>
      <c r="C31" s="114" t="e">
        <f ca="1">IF(C30&gt;0,SUM(C33),NA())</f>
        <v>#N/A</v>
      </c>
      <c r="D31" s="115" t="e">
        <f t="shared" ref="D31:Q31" ca="1" si="5">IF(D30&gt;0,SUM(D33),NA())</f>
        <v>#N/A</v>
      </c>
      <c r="E31" s="115" t="e">
        <f t="shared" ca="1" si="5"/>
        <v>#N/A</v>
      </c>
      <c r="F31" s="115" t="e">
        <f t="shared" ca="1" si="5"/>
        <v>#N/A</v>
      </c>
      <c r="G31" s="116" t="e">
        <f t="shared" ca="1" si="5"/>
        <v>#N/A</v>
      </c>
      <c r="H31" s="31" t="e">
        <f t="shared" ca="1" si="5"/>
        <v>#N/A</v>
      </c>
      <c r="I31" s="32" t="e">
        <f t="shared" ca="1" si="5"/>
        <v>#N/A</v>
      </c>
      <c r="J31" s="32" t="e">
        <f t="shared" ca="1" si="5"/>
        <v>#N/A</v>
      </c>
      <c r="K31" s="32" t="e">
        <f t="shared" ca="1" si="5"/>
        <v>#N/A</v>
      </c>
      <c r="L31" s="33" t="e">
        <f t="shared" ca="1" si="5"/>
        <v>#N/A</v>
      </c>
      <c r="M31" s="34" t="e">
        <f t="shared" ca="1" si="5"/>
        <v>#N/A</v>
      </c>
      <c r="N31" s="32" t="e">
        <f t="shared" ca="1" si="5"/>
        <v>#N/A</v>
      </c>
      <c r="O31" s="32" t="e">
        <f t="shared" ca="1" si="5"/>
        <v>#N/A</v>
      </c>
      <c r="P31" s="32" t="e">
        <f t="shared" ca="1" si="5"/>
        <v>#N/A</v>
      </c>
      <c r="Q31" s="35" t="e">
        <f t="shared" ca="1" si="5"/>
        <v>#N/A</v>
      </c>
    </row>
    <row r="32" spans="1:17" ht="48" thickBot="1">
      <c r="A32" s="144"/>
      <c r="B32" s="48" t="s">
        <v>37</v>
      </c>
      <c r="C32" s="122" t="e">
        <f ca="1">IF(C30&gt;0, C31/C30, NA())</f>
        <v>#N/A</v>
      </c>
      <c r="D32" s="123" t="e">
        <f t="shared" ref="D32:Q32" ca="1" si="6">IF(D30&gt;0, D31/D30, NA())</f>
        <v>#N/A</v>
      </c>
      <c r="E32" s="123" t="e">
        <f t="shared" ca="1" si="6"/>
        <v>#N/A</v>
      </c>
      <c r="F32" s="123" t="e">
        <f t="shared" ca="1" si="6"/>
        <v>#N/A</v>
      </c>
      <c r="G32" s="124" t="e">
        <f t="shared" ca="1" si="6"/>
        <v>#N/A</v>
      </c>
      <c r="H32" s="125" t="e">
        <f t="shared" ca="1" si="6"/>
        <v>#N/A</v>
      </c>
      <c r="I32" s="126" t="e">
        <f t="shared" ca="1" si="6"/>
        <v>#N/A</v>
      </c>
      <c r="J32" s="126" t="e">
        <f t="shared" ca="1" si="6"/>
        <v>#N/A</v>
      </c>
      <c r="K32" s="126" t="e">
        <f t="shared" ca="1" si="6"/>
        <v>#N/A</v>
      </c>
      <c r="L32" s="127" t="e">
        <f t="shared" ca="1" si="6"/>
        <v>#N/A</v>
      </c>
      <c r="M32" s="128" t="e">
        <f t="shared" ca="1" si="6"/>
        <v>#N/A</v>
      </c>
      <c r="N32" s="126" t="e">
        <f t="shared" ca="1" si="6"/>
        <v>#N/A</v>
      </c>
      <c r="O32" s="126" t="e">
        <f t="shared" ca="1" si="6"/>
        <v>#N/A</v>
      </c>
      <c r="P32" s="126" t="e">
        <f t="shared" ca="1" si="6"/>
        <v>#N/A</v>
      </c>
      <c r="Q32" s="127" t="e">
        <f t="shared" ca="1" si="6"/>
        <v>#N/A</v>
      </c>
    </row>
    <row r="33" spans="1:17" ht="43.9" customHeight="1" thickBot="1">
      <c r="A33" s="47" t="s">
        <v>38</v>
      </c>
      <c r="B33" s="36"/>
      <c r="C33" s="117" t="e">
        <f ca="1">IF(C$30&gt;0,COUNTIFS(INDIRECT($C$26&amp;"!$F$4:$F$104"),"N",INDIRECT($C$26&amp;"!$B$4:$B$104"),"&lt;="&amp;C$29,INDIRECT($C$26&amp;"!$B$4:$B$104"),"&gt;="&amp;C$28),NA())</f>
        <v>#N/A</v>
      </c>
      <c r="D33" s="117" t="e">
        <f t="shared" ref="D33:G33" ca="1" si="7">IF(D$30&gt;0,COUNTIFS(INDIRECT($C$26&amp;"!$F$4:$F$104"),"N",INDIRECT($C$26&amp;"!$B$4:$B$104"),"&lt;="&amp;D$29,INDIRECT($C$26&amp;"!$B$4:$B$104"),"&gt;="&amp;D$28),NA())</f>
        <v>#N/A</v>
      </c>
      <c r="E33" s="117" t="e">
        <f t="shared" ca="1" si="7"/>
        <v>#N/A</v>
      </c>
      <c r="F33" s="117" t="e">
        <f t="shared" ca="1" si="7"/>
        <v>#N/A</v>
      </c>
      <c r="G33" s="117" t="e">
        <f t="shared" ca="1" si="7"/>
        <v>#N/A</v>
      </c>
      <c r="H33" s="37" t="e">
        <f ca="1">IF(H$30&gt;0,COUNTIFS(INDIRECT($H$26&amp;"!$F$4:$F$104"),"N",INDIRECT($H$26&amp;"!$B$4:$B$104"),"&lt;="&amp;H$29,INDIRECT($H$26&amp;"!$B$4:$B$104"),"&gt;="&amp;H$28),NA())</f>
        <v>#N/A</v>
      </c>
      <c r="I33" s="37" t="e">
        <f t="shared" ref="I33:L33" ca="1" si="8">IF(I$30&gt;0,COUNTIFS(INDIRECT($H$26&amp;"!$F$4:$F$104"),"N",INDIRECT($H$26&amp;"!$B$4:$B$104"),"&lt;="&amp;I$29,INDIRECT($H$26&amp;"!$B$4:$B$104"),"&gt;="&amp;I$28),NA())</f>
        <v>#N/A</v>
      </c>
      <c r="J33" s="37" t="e">
        <f t="shared" ca="1" si="8"/>
        <v>#N/A</v>
      </c>
      <c r="K33" s="37" t="e">
        <f t="shared" ca="1" si="8"/>
        <v>#N/A</v>
      </c>
      <c r="L33" s="37" t="e">
        <f t="shared" ca="1" si="8"/>
        <v>#N/A</v>
      </c>
      <c r="M33" s="37" t="e">
        <f ca="1">IF(M$30&gt;0,COUNTIFS(INDIRECT($M$26&amp;"!$F$4:$F$104"),"N",INDIRECT($M$26&amp;"!$B$4:$B$104"),"&lt;="&amp;M$29,INDIRECT($M$26&amp;"!$B$4:$B$104"),"&gt;="&amp;M$28),NA())</f>
        <v>#N/A</v>
      </c>
      <c r="N33" s="37" t="e">
        <f t="shared" ref="N33:Q33" ca="1" si="9">IF(N$30&gt;0,COUNTIFS(INDIRECT($M$26&amp;"!$F$4:$F$104"),"N",INDIRECT($M$26&amp;"!$B$4:$B$104"),"&lt;="&amp;N$29,INDIRECT($M$26&amp;"!$B$4:$B$104"),"&gt;="&amp;N$28),NA())</f>
        <v>#N/A</v>
      </c>
      <c r="O33" s="37" t="e">
        <f t="shared" ca="1" si="9"/>
        <v>#N/A</v>
      </c>
      <c r="P33" s="37" t="e">
        <f t="shared" ca="1" si="9"/>
        <v>#N/A</v>
      </c>
      <c r="Q33" s="37" t="e">
        <f t="shared" ca="1" si="9"/>
        <v>#N/A</v>
      </c>
    </row>
    <row r="34" spans="1:17">
      <c r="B34" s="38"/>
      <c r="D34" s="39"/>
      <c r="E34" s="39"/>
      <c r="F34" s="39"/>
      <c r="G34" s="39"/>
      <c r="H34" s="39"/>
      <c r="I34" s="39"/>
      <c r="K34" s="3" t="str">
        <f>TEXT(K28,"mm/dd")&amp;" - "&amp;TEXT(K29,"mm/dd")</f>
        <v>02/19 - 02/25</v>
      </c>
      <c r="L34" s="3"/>
      <c r="M34" s="3"/>
      <c r="N34" s="129"/>
      <c r="O34" s="129"/>
      <c r="P34" s="3"/>
      <c r="Q34" s="129"/>
    </row>
    <row r="35" spans="1:17" s="3" customFormat="1">
      <c r="C35" s="3" t="str">
        <f>TEXT(C28,"mm/dd")&amp;" - "&amp;TEXT(C29,"mm/dd")</f>
        <v>01/01 - 01/07</v>
      </c>
      <c r="D35" s="3" t="str">
        <f t="shared" ref="D35:Q35" si="10">TEXT(D28,"mm/dd")&amp;" - "&amp;TEXT(D29,"mm/dd")</f>
        <v>01/08 - 01/14</v>
      </c>
      <c r="E35" s="3" t="str">
        <f t="shared" si="10"/>
        <v>01/15 - 01/21</v>
      </c>
      <c r="F35" s="3" t="str">
        <f t="shared" si="10"/>
        <v>01/22 - 01/28</v>
      </c>
      <c r="G35" s="3" t="str">
        <f t="shared" si="10"/>
        <v>01/29 - 01/31</v>
      </c>
      <c r="H35" s="3" t="str">
        <f t="shared" si="10"/>
        <v>02/01 - 02/04</v>
      </c>
      <c r="I35" s="3" t="str">
        <f t="shared" si="10"/>
        <v>02/05 - 02/11</v>
      </c>
      <c r="J35" s="3" t="str">
        <f t="shared" si="10"/>
        <v>02/12 - 02/18</v>
      </c>
      <c r="L35" s="3" t="str">
        <f t="shared" si="10"/>
        <v>02/26 - 02/28</v>
      </c>
      <c r="M35" s="3" t="str">
        <f t="shared" si="10"/>
        <v>06/01 - 06/03</v>
      </c>
      <c r="N35" s="3" t="str">
        <f t="shared" si="10"/>
        <v>06/04 - 06/10</v>
      </c>
      <c r="O35" s="3" t="str">
        <f t="shared" si="10"/>
        <v>06/11 - 06/17</v>
      </c>
      <c r="P35" s="3" t="str">
        <f t="shared" si="10"/>
        <v>06/18 - 06/24</v>
      </c>
      <c r="Q35" s="3" t="str">
        <f t="shared" si="10"/>
        <v>06/25 - 06/30</v>
      </c>
    </row>
    <row r="56" spans="1:14" ht="25.5">
      <c r="A56" s="24" t="s">
        <v>39</v>
      </c>
      <c r="B56" s="56" t="s">
        <v>40</v>
      </c>
      <c r="C56" s="57"/>
      <c r="D56" s="57"/>
      <c r="E56" s="57"/>
      <c r="F56" s="57"/>
      <c r="G56" s="57"/>
      <c r="H56" s="57"/>
      <c r="I56" s="57"/>
      <c r="J56" s="57"/>
      <c r="K56" s="57"/>
      <c r="L56" s="57"/>
      <c r="M56" s="57"/>
      <c r="N56" s="57"/>
    </row>
    <row r="57" spans="1:14" ht="26.25">
      <c r="A57" s="58" t="str">
        <f>"HH RATES BY JOB ROLE: "&amp;B56</f>
        <v>HH RATES BY JOB ROLE: Dietary</v>
      </c>
      <c r="B57" s="58"/>
      <c r="C57" s="58"/>
      <c r="D57" s="58"/>
      <c r="E57" s="58"/>
      <c r="F57" s="58"/>
      <c r="G57" s="58"/>
      <c r="H57" s="58"/>
      <c r="I57" s="58"/>
      <c r="J57" s="58"/>
      <c r="K57" s="58"/>
      <c r="L57" s="58"/>
      <c r="M57" s="58"/>
      <c r="N57" s="58"/>
    </row>
    <row r="58" spans="1:14">
      <c r="A58" s="135" t="s">
        <v>15</v>
      </c>
      <c r="B58" s="135"/>
      <c r="C58" s="59" t="s">
        <v>16</v>
      </c>
      <c r="D58" s="59" t="s">
        <v>17</v>
      </c>
      <c r="E58" s="59" t="s">
        <v>18</v>
      </c>
      <c r="F58" s="59" t="s">
        <v>19</v>
      </c>
      <c r="G58" s="59" t="s">
        <v>20</v>
      </c>
      <c r="H58" s="59" t="s">
        <v>21</v>
      </c>
      <c r="I58" s="59" t="s">
        <v>22</v>
      </c>
      <c r="J58" s="59" t="s">
        <v>23</v>
      </c>
      <c r="K58" s="59" t="s">
        <v>24</v>
      </c>
      <c r="L58" s="59" t="s">
        <v>25</v>
      </c>
      <c r="M58" s="59" t="s">
        <v>26</v>
      </c>
      <c r="N58" s="59" t="s">
        <v>27</v>
      </c>
    </row>
    <row r="59" spans="1:14" ht="16.5" thickBot="1">
      <c r="A59" s="136"/>
      <c r="B59" s="136"/>
      <c r="C59" s="60">
        <f>IF(Instructions!B7=" ",C58,Instructions!B7)</f>
        <v>0</v>
      </c>
      <c r="D59" s="60">
        <f>IF(C59=C58,D58,IF(MONTH(C59)=12,DATE(YEAR(C59)+1,1,1),DATE(YEAR(C59),MONTH(C59)+1,1)))</f>
        <v>32</v>
      </c>
      <c r="E59" s="60">
        <f t="shared" ref="E59:N59" si="11">IF(D59=D58,E58,IF(MONTH(D59)=12,DATE(YEAR(D59)+1,1,1),DATE(YEAR(D59),MONTH(D59)+1,1)))</f>
        <v>61</v>
      </c>
      <c r="F59" s="60">
        <f t="shared" si="11"/>
        <v>92</v>
      </c>
      <c r="G59" s="60">
        <f t="shared" si="11"/>
        <v>122</v>
      </c>
      <c r="H59" s="60">
        <f t="shared" si="11"/>
        <v>153</v>
      </c>
      <c r="I59" s="60">
        <f t="shared" si="11"/>
        <v>183</v>
      </c>
      <c r="J59" s="60">
        <f t="shared" si="11"/>
        <v>214</v>
      </c>
      <c r="K59" s="60">
        <f t="shared" si="11"/>
        <v>245</v>
      </c>
      <c r="L59" s="60">
        <f t="shared" si="11"/>
        <v>275</v>
      </c>
      <c r="M59" s="60">
        <f t="shared" si="11"/>
        <v>306</v>
      </c>
      <c r="N59" s="60">
        <f t="shared" si="11"/>
        <v>336</v>
      </c>
    </row>
    <row r="60" spans="1:14" ht="16.5" thickBot="1">
      <c r="A60" s="137" t="s">
        <v>28</v>
      </c>
      <c r="B60" s="25" t="s">
        <v>29</v>
      </c>
      <c r="C60" s="26">
        <f ca="1">COUNTIFS(INDIRECT(C$58&amp;"!$I$4:$I$104"),"&gt;=0",INDIRECT(C$58&amp;"!$A$4:$A$104"),$B$56)</f>
        <v>0</v>
      </c>
      <c r="D60" s="26">
        <f t="shared" ref="D60:N60" ca="1" si="12">COUNTIFS(INDIRECT(D$58&amp;"!$I$4:$I$104"),"&gt;=0",INDIRECT(D$58&amp;"!$A$4:$A$104"),$B$56)</f>
        <v>0</v>
      </c>
      <c r="E60" s="26">
        <f t="shared" ca="1" si="12"/>
        <v>0</v>
      </c>
      <c r="F60" s="26">
        <f t="shared" ca="1" si="12"/>
        <v>0</v>
      </c>
      <c r="G60" s="26">
        <f t="shared" ca="1" si="12"/>
        <v>0</v>
      </c>
      <c r="H60" s="26">
        <f t="shared" ca="1" si="12"/>
        <v>0</v>
      </c>
      <c r="I60" s="26">
        <f t="shared" ca="1" si="12"/>
        <v>0</v>
      </c>
      <c r="J60" s="26">
        <f t="shared" ca="1" si="12"/>
        <v>0</v>
      </c>
      <c r="K60" s="26">
        <f t="shared" ca="1" si="12"/>
        <v>0</v>
      </c>
      <c r="L60" s="26">
        <f t="shared" ca="1" si="12"/>
        <v>0</v>
      </c>
      <c r="M60" s="26">
        <f t="shared" ca="1" si="12"/>
        <v>0</v>
      </c>
      <c r="N60" s="26">
        <f t="shared" ca="1" si="12"/>
        <v>0</v>
      </c>
    </row>
    <row r="61" spans="1:14" ht="31.5">
      <c r="A61" s="138"/>
      <c r="B61" s="61" t="s">
        <v>30</v>
      </c>
      <c r="C61" s="62" t="e">
        <f ca="1">IFERROR(C63/C62,NA())</f>
        <v>#N/A</v>
      </c>
      <c r="D61" s="62" t="e">
        <f t="shared" ref="D61:N61" ca="1" si="13">IFERROR(D63/D62,NA())</f>
        <v>#N/A</v>
      </c>
      <c r="E61" s="62" t="e">
        <f t="shared" ca="1" si="13"/>
        <v>#N/A</v>
      </c>
      <c r="F61" s="62" t="e">
        <f t="shared" ca="1" si="13"/>
        <v>#N/A</v>
      </c>
      <c r="G61" s="62" t="e">
        <f t="shared" ca="1" si="13"/>
        <v>#N/A</v>
      </c>
      <c r="H61" s="62" t="e">
        <f t="shared" ca="1" si="13"/>
        <v>#N/A</v>
      </c>
      <c r="I61" s="62" t="e">
        <f t="shared" ca="1" si="13"/>
        <v>#N/A</v>
      </c>
      <c r="J61" s="62" t="e">
        <f t="shared" ca="1" si="13"/>
        <v>#N/A</v>
      </c>
      <c r="K61" s="62" t="e">
        <f t="shared" ca="1" si="13"/>
        <v>#N/A</v>
      </c>
      <c r="L61" s="62" t="e">
        <f t="shared" ca="1" si="13"/>
        <v>#N/A</v>
      </c>
      <c r="M61" s="62" t="e">
        <f t="shared" ca="1" si="13"/>
        <v>#N/A</v>
      </c>
      <c r="N61" s="62" t="e">
        <f t="shared" ca="1" si="13"/>
        <v>#N/A</v>
      </c>
    </row>
    <row r="62" spans="1:14" ht="31.5">
      <c r="A62" s="138"/>
      <c r="B62" s="63" t="s">
        <v>41</v>
      </c>
      <c r="C62" s="64" t="str">
        <f ca="1">IFERROR(SUM(C63:C64),"N/A")</f>
        <v>N/A</v>
      </c>
      <c r="D62" s="64" t="str">
        <f t="shared" ref="D62:N62" ca="1" si="14">IFERROR(SUM(D63:D64),"N/A")</f>
        <v>N/A</v>
      </c>
      <c r="E62" s="64" t="str">
        <f t="shared" ca="1" si="14"/>
        <v>N/A</v>
      </c>
      <c r="F62" s="64" t="str">
        <f t="shared" ca="1" si="14"/>
        <v>N/A</v>
      </c>
      <c r="G62" s="64" t="str">
        <f t="shared" ca="1" si="14"/>
        <v>N/A</v>
      </c>
      <c r="H62" s="64" t="str">
        <f t="shared" ca="1" si="14"/>
        <v>N/A</v>
      </c>
      <c r="I62" s="64" t="str">
        <f t="shared" ca="1" si="14"/>
        <v>N/A</v>
      </c>
      <c r="J62" s="64" t="str">
        <f t="shared" ca="1" si="14"/>
        <v>N/A</v>
      </c>
      <c r="K62" s="64" t="str">
        <f t="shared" ca="1" si="14"/>
        <v>N/A</v>
      </c>
      <c r="L62" s="64" t="str">
        <f t="shared" ca="1" si="14"/>
        <v>N/A</v>
      </c>
      <c r="M62" s="64" t="str">
        <f t="shared" ca="1" si="14"/>
        <v>N/A</v>
      </c>
      <c r="N62" s="64" t="str">
        <f t="shared" ca="1" si="14"/>
        <v>N/A</v>
      </c>
    </row>
    <row r="63" spans="1:14" ht="31.5">
      <c r="A63" s="138"/>
      <c r="B63" s="65" t="s">
        <v>42</v>
      </c>
      <c r="C63" s="66">
        <f ca="1">SUMIF(INDIRECT(C$58&amp;"!$A$4:$A$104"),$B$56,INDIRECT(C$58&amp;"!$G$4:$G$104"))</f>
        <v>0</v>
      </c>
      <c r="D63" s="66">
        <f t="shared" ref="D63:N63" ca="1" si="15">SUMIF(INDIRECT(D$58&amp;"!$A$4:$A$104"),$B$56,INDIRECT(D$58&amp;"!$G$4:$G$104"))</f>
        <v>0</v>
      </c>
      <c r="E63" s="66">
        <f t="shared" ca="1" si="15"/>
        <v>0</v>
      </c>
      <c r="F63" s="66">
        <f t="shared" ca="1" si="15"/>
        <v>0</v>
      </c>
      <c r="G63" s="66">
        <f t="shared" ca="1" si="15"/>
        <v>0</v>
      </c>
      <c r="H63" s="66">
        <f t="shared" ca="1" si="15"/>
        <v>0</v>
      </c>
      <c r="I63" s="66">
        <f t="shared" ca="1" si="15"/>
        <v>0</v>
      </c>
      <c r="J63" s="66">
        <f t="shared" ca="1" si="15"/>
        <v>0</v>
      </c>
      <c r="K63" s="66">
        <f t="shared" ca="1" si="15"/>
        <v>0</v>
      </c>
      <c r="L63" s="66">
        <f t="shared" ca="1" si="15"/>
        <v>0</v>
      </c>
      <c r="M63" s="66">
        <f t="shared" ca="1" si="15"/>
        <v>0</v>
      </c>
      <c r="N63" s="66">
        <f t="shared" ca="1" si="15"/>
        <v>0</v>
      </c>
    </row>
    <row r="64" spans="1:14" ht="31.5">
      <c r="A64" s="138"/>
      <c r="B64" s="67" t="s">
        <v>43</v>
      </c>
      <c r="C64" s="68" t="e">
        <f ca="1">IF(C60&gt;0,SUM(C66:C66),NA())</f>
        <v>#N/A</v>
      </c>
      <c r="D64" s="68" t="e">
        <f t="shared" ref="D64:N64" ca="1" si="16">IF(D60&gt;0,SUM(D66:D66),NA())</f>
        <v>#N/A</v>
      </c>
      <c r="E64" s="68" t="e">
        <f t="shared" ca="1" si="16"/>
        <v>#N/A</v>
      </c>
      <c r="F64" s="68" t="e">
        <f t="shared" ca="1" si="16"/>
        <v>#N/A</v>
      </c>
      <c r="G64" s="68" t="e">
        <f t="shared" ca="1" si="16"/>
        <v>#N/A</v>
      </c>
      <c r="H64" s="68" t="e">
        <f t="shared" ca="1" si="16"/>
        <v>#N/A</v>
      </c>
      <c r="I64" s="68" t="e">
        <f t="shared" ca="1" si="16"/>
        <v>#N/A</v>
      </c>
      <c r="J64" s="68" t="e">
        <f t="shared" ca="1" si="16"/>
        <v>#N/A</v>
      </c>
      <c r="K64" s="68" t="e">
        <f t="shared" ca="1" si="16"/>
        <v>#N/A</v>
      </c>
      <c r="L64" s="68" t="e">
        <f t="shared" ca="1" si="16"/>
        <v>#N/A</v>
      </c>
      <c r="M64" s="68" t="e">
        <f t="shared" ca="1" si="16"/>
        <v>#N/A</v>
      </c>
      <c r="N64" s="68" t="e">
        <f t="shared" ca="1" si="16"/>
        <v>#N/A</v>
      </c>
    </row>
    <row r="65" spans="1:14" ht="32.25" thickBot="1">
      <c r="A65" s="138"/>
      <c r="B65" s="69" t="s">
        <v>44</v>
      </c>
      <c r="C65" s="121" t="e">
        <f ca="1">IF(C60&gt;0, C64/C60, NA())</f>
        <v>#N/A</v>
      </c>
      <c r="D65" s="121" t="e">
        <f t="shared" ref="D65:N65" ca="1" si="17">IF(D60&gt;0, D64/D60, NA())</f>
        <v>#N/A</v>
      </c>
      <c r="E65" s="121" t="e">
        <f t="shared" ca="1" si="17"/>
        <v>#N/A</v>
      </c>
      <c r="F65" s="121" t="e">
        <f t="shared" ca="1" si="17"/>
        <v>#N/A</v>
      </c>
      <c r="G65" s="121" t="e">
        <f t="shared" ca="1" si="17"/>
        <v>#N/A</v>
      </c>
      <c r="H65" s="121" t="e">
        <f t="shared" ca="1" si="17"/>
        <v>#N/A</v>
      </c>
      <c r="I65" s="121" t="e">
        <f t="shared" ca="1" si="17"/>
        <v>#N/A</v>
      </c>
      <c r="J65" s="121" t="e">
        <f t="shared" ca="1" si="17"/>
        <v>#N/A</v>
      </c>
      <c r="K65" s="121" t="e">
        <f t="shared" ca="1" si="17"/>
        <v>#N/A</v>
      </c>
      <c r="L65" s="121" t="e">
        <f t="shared" ca="1" si="17"/>
        <v>#N/A</v>
      </c>
      <c r="M65" s="121" t="e">
        <f t="shared" ca="1" si="17"/>
        <v>#N/A</v>
      </c>
      <c r="N65" s="121" t="e">
        <f t="shared" ca="1" si="17"/>
        <v>#N/A</v>
      </c>
    </row>
    <row r="66" spans="1:14" ht="32.25" thickBot="1">
      <c r="A66" s="70" t="s">
        <v>38</v>
      </c>
      <c r="B66" s="40"/>
      <c r="C66" s="41" t="e">
        <f ca="1">IF(C$60&gt;0,COUNTIFS(INDIRECT(C$58&amp;"!$F$4:$F$104"),"N",INDIRECT(C$58&amp;"!$A$4:$A$104"),$B$56),NA())</f>
        <v>#N/A</v>
      </c>
      <c r="D66" s="41" t="e">
        <f ca="1">IF(D$60&gt;0,COUNTIFS(INDIRECT(D$58&amp;"!$F$4:$F$104"),"N",INDIRECT(D$58&amp;"!$A$4:$A$104"),$B$56),NA())</f>
        <v>#N/A</v>
      </c>
      <c r="E66" s="41" t="e">
        <f t="shared" ref="E66:N66" ca="1" si="18">IF(E$60&gt;0,COUNTIFS(INDIRECT(E$58&amp;"!$F$4:$F$104"),"N",INDIRECT(E$58&amp;"!$A$4:$A$104"),$B$56),NA())</f>
        <v>#N/A</v>
      </c>
      <c r="F66" s="41" t="e">
        <f t="shared" ca="1" si="18"/>
        <v>#N/A</v>
      </c>
      <c r="G66" s="41" t="e">
        <f t="shared" ca="1" si="18"/>
        <v>#N/A</v>
      </c>
      <c r="H66" s="41" t="e">
        <f t="shared" ca="1" si="18"/>
        <v>#N/A</v>
      </c>
      <c r="I66" s="41" t="e">
        <f t="shared" ca="1" si="18"/>
        <v>#N/A</v>
      </c>
      <c r="J66" s="41" t="e">
        <f t="shared" ca="1" si="18"/>
        <v>#N/A</v>
      </c>
      <c r="K66" s="41" t="e">
        <f t="shared" ca="1" si="18"/>
        <v>#N/A</v>
      </c>
      <c r="L66" s="41" t="e">
        <f t="shared" ca="1" si="18"/>
        <v>#N/A</v>
      </c>
      <c r="M66" s="41" t="e">
        <f t="shared" ca="1" si="18"/>
        <v>#N/A</v>
      </c>
      <c r="N66" s="41" t="e">
        <f t="shared" ca="1" si="18"/>
        <v>#N/A</v>
      </c>
    </row>
    <row r="67" spans="1:14">
      <c r="A67" s="3" t="str">
        <f>"Hand Hygiene Compliance Rate for Role: "&amp;$B$56</f>
        <v>Hand Hygiene Compliance Rate for Role: Dietary</v>
      </c>
    </row>
    <row r="68" spans="1:14">
      <c r="A68" s="3" t="str">
        <f>"Average # Missed Hand Hygiene Opportunities per Audit for Role: "&amp;$B$56</f>
        <v>Average # Missed Hand Hygiene Opportunities per Audit for Role: Dietary</v>
      </c>
    </row>
    <row r="99" spans="1:14" ht="25.5">
      <c r="A99" s="24" t="s">
        <v>45</v>
      </c>
      <c r="B99" s="56">
        <v>3</v>
      </c>
      <c r="C99" s="57"/>
      <c r="D99" s="57"/>
      <c r="E99" s="57"/>
      <c r="F99" s="57"/>
      <c r="G99" s="57"/>
      <c r="H99" s="57"/>
      <c r="I99" s="57"/>
      <c r="J99" s="57"/>
      <c r="K99" s="57"/>
      <c r="L99" s="57"/>
      <c r="M99" s="57"/>
      <c r="N99" s="57"/>
    </row>
    <row r="100" spans="1:14" ht="26.25">
      <c r="A100" s="58" t="str">
        <f>"HH RATES BY UNIT/FLOOR: "&amp;B99</f>
        <v>HH RATES BY UNIT/FLOOR: 3</v>
      </c>
      <c r="B100" s="58"/>
      <c r="C100" s="58"/>
      <c r="D100" s="58"/>
      <c r="E100" s="58"/>
      <c r="F100" s="58"/>
      <c r="G100" s="58"/>
      <c r="H100" s="58"/>
      <c r="I100" s="58"/>
      <c r="J100" s="58"/>
      <c r="K100" s="58"/>
      <c r="L100" s="58"/>
      <c r="M100" s="58"/>
      <c r="N100" s="58"/>
    </row>
    <row r="101" spans="1:14">
      <c r="A101" s="135" t="s">
        <v>15</v>
      </c>
      <c r="B101" s="135"/>
      <c r="C101" s="59" t="s">
        <v>16</v>
      </c>
      <c r="D101" s="59" t="s">
        <v>17</v>
      </c>
      <c r="E101" s="59" t="s">
        <v>18</v>
      </c>
      <c r="F101" s="59" t="s">
        <v>19</v>
      </c>
      <c r="G101" s="59" t="s">
        <v>20</v>
      </c>
      <c r="H101" s="59" t="s">
        <v>21</v>
      </c>
      <c r="I101" s="59" t="s">
        <v>22</v>
      </c>
      <c r="J101" s="59" t="s">
        <v>23</v>
      </c>
      <c r="K101" s="59" t="s">
        <v>24</v>
      </c>
      <c r="L101" s="59" t="s">
        <v>25</v>
      </c>
      <c r="M101" s="59" t="s">
        <v>26</v>
      </c>
      <c r="N101" s="59" t="s">
        <v>27</v>
      </c>
    </row>
    <row r="102" spans="1:14" ht="16.5" thickBot="1">
      <c r="A102" s="136"/>
      <c r="B102" s="136"/>
      <c r="C102" s="60">
        <f>IF(Instructions!B7=" ",C101,Instructions!B7)</f>
        <v>0</v>
      </c>
      <c r="D102" s="60">
        <f>IF(C102=C101,D101,IF(MONTH(C102)=12,DATE(YEAR(C102)+1,1,1),DATE(YEAR(C102),MONTH(C102)+1,1)))</f>
        <v>32</v>
      </c>
      <c r="E102" s="60">
        <f t="shared" ref="E102:N102" si="19">IF(D102=D101,E101,IF(MONTH(D102)=12,DATE(YEAR(D102)+1,1,1),DATE(YEAR(D102),MONTH(D102)+1,1)))</f>
        <v>61</v>
      </c>
      <c r="F102" s="60">
        <f t="shared" si="19"/>
        <v>92</v>
      </c>
      <c r="G102" s="60">
        <f t="shared" si="19"/>
        <v>122</v>
      </c>
      <c r="H102" s="60">
        <f t="shared" si="19"/>
        <v>153</v>
      </c>
      <c r="I102" s="60">
        <f t="shared" si="19"/>
        <v>183</v>
      </c>
      <c r="J102" s="60">
        <f t="shared" si="19"/>
        <v>214</v>
      </c>
      <c r="K102" s="60">
        <f t="shared" si="19"/>
        <v>245</v>
      </c>
      <c r="L102" s="60">
        <f t="shared" si="19"/>
        <v>275</v>
      </c>
      <c r="M102" s="60">
        <f t="shared" si="19"/>
        <v>306</v>
      </c>
      <c r="N102" s="60">
        <f t="shared" si="19"/>
        <v>336</v>
      </c>
    </row>
    <row r="103" spans="1:14" ht="16.5" thickBot="1">
      <c r="A103" s="137" t="s">
        <v>28</v>
      </c>
      <c r="B103" s="25" t="s">
        <v>29</v>
      </c>
      <c r="C103" s="26">
        <f ca="1">COUNTIFS(INDIRECT(C$101&amp;"!$I$4:$I$104"),"&gt;=0",INDIRECT(C$58&amp;"!$C$4:$C$104"),$B$99)</f>
        <v>0</v>
      </c>
      <c r="D103" s="26">
        <f t="shared" ref="D103:N103" ca="1" si="20">COUNTIFS(INDIRECT(D$101&amp;"!$I$4:$I$104"),"&gt;=0",INDIRECT(D$58&amp;"!$C$4:$C$104"),$B$99)</f>
        <v>0</v>
      </c>
      <c r="E103" s="26">
        <f t="shared" ca="1" si="20"/>
        <v>0</v>
      </c>
      <c r="F103" s="26">
        <f t="shared" ca="1" si="20"/>
        <v>0</v>
      </c>
      <c r="G103" s="26">
        <f t="shared" ca="1" si="20"/>
        <v>0</v>
      </c>
      <c r="H103" s="26">
        <f t="shared" ca="1" si="20"/>
        <v>0</v>
      </c>
      <c r="I103" s="26">
        <f t="shared" ca="1" si="20"/>
        <v>0</v>
      </c>
      <c r="J103" s="26">
        <f t="shared" ca="1" si="20"/>
        <v>0</v>
      </c>
      <c r="K103" s="26">
        <f t="shared" ca="1" si="20"/>
        <v>0</v>
      </c>
      <c r="L103" s="26">
        <f t="shared" ca="1" si="20"/>
        <v>0</v>
      </c>
      <c r="M103" s="26">
        <f t="shared" ca="1" si="20"/>
        <v>0</v>
      </c>
      <c r="N103" s="26">
        <f t="shared" ca="1" si="20"/>
        <v>0</v>
      </c>
    </row>
    <row r="104" spans="1:14" ht="31.5">
      <c r="A104" s="138"/>
      <c r="B104" s="61" t="s">
        <v>30</v>
      </c>
      <c r="C104" s="62" t="e">
        <f ca="1">IFERROR(C106/C105,NA())</f>
        <v>#N/A</v>
      </c>
      <c r="D104" s="62" t="e">
        <f t="shared" ref="D104:N104" ca="1" si="21">IFERROR(D106/D105,NA())</f>
        <v>#N/A</v>
      </c>
      <c r="E104" s="62" t="e">
        <f t="shared" ca="1" si="21"/>
        <v>#N/A</v>
      </c>
      <c r="F104" s="62" t="e">
        <f t="shared" ca="1" si="21"/>
        <v>#N/A</v>
      </c>
      <c r="G104" s="62" t="e">
        <f t="shared" ca="1" si="21"/>
        <v>#N/A</v>
      </c>
      <c r="H104" s="62" t="e">
        <f t="shared" ca="1" si="21"/>
        <v>#N/A</v>
      </c>
      <c r="I104" s="62" t="e">
        <f t="shared" ca="1" si="21"/>
        <v>#N/A</v>
      </c>
      <c r="J104" s="62" t="e">
        <f t="shared" ca="1" si="21"/>
        <v>#N/A</v>
      </c>
      <c r="K104" s="62" t="e">
        <f t="shared" ca="1" si="21"/>
        <v>#N/A</v>
      </c>
      <c r="L104" s="62" t="e">
        <f t="shared" ca="1" si="21"/>
        <v>#N/A</v>
      </c>
      <c r="M104" s="62" t="e">
        <f t="shared" ca="1" si="21"/>
        <v>#N/A</v>
      </c>
      <c r="N104" s="62" t="e">
        <f t="shared" ca="1" si="21"/>
        <v>#N/A</v>
      </c>
    </row>
    <row r="105" spans="1:14" ht="31.5">
      <c r="A105" s="138"/>
      <c r="B105" s="63" t="s">
        <v>41</v>
      </c>
      <c r="C105" s="64" t="str">
        <f ca="1">IFERROR(SUM(C106:C107),"N/A")</f>
        <v>N/A</v>
      </c>
      <c r="D105" s="64" t="str">
        <f t="shared" ref="D105:N105" ca="1" si="22">IFERROR(SUM(D106:D107),"N/A")</f>
        <v>N/A</v>
      </c>
      <c r="E105" s="64" t="str">
        <f t="shared" ca="1" si="22"/>
        <v>N/A</v>
      </c>
      <c r="F105" s="64" t="str">
        <f t="shared" ca="1" si="22"/>
        <v>N/A</v>
      </c>
      <c r="G105" s="64" t="str">
        <f t="shared" ca="1" si="22"/>
        <v>N/A</v>
      </c>
      <c r="H105" s="64" t="str">
        <f t="shared" ca="1" si="22"/>
        <v>N/A</v>
      </c>
      <c r="I105" s="64" t="str">
        <f t="shared" ca="1" si="22"/>
        <v>N/A</v>
      </c>
      <c r="J105" s="64" t="str">
        <f t="shared" ca="1" si="22"/>
        <v>N/A</v>
      </c>
      <c r="K105" s="64" t="str">
        <f t="shared" ca="1" si="22"/>
        <v>N/A</v>
      </c>
      <c r="L105" s="64" t="str">
        <f t="shared" ca="1" si="22"/>
        <v>N/A</v>
      </c>
      <c r="M105" s="64" t="str">
        <f t="shared" ca="1" si="22"/>
        <v>N/A</v>
      </c>
      <c r="N105" s="64" t="str">
        <f t="shared" ca="1" si="22"/>
        <v>N/A</v>
      </c>
    </row>
    <row r="106" spans="1:14" ht="31.5">
      <c r="A106" s="138"/>
      <c r="B106" s="65" t="s">
        <v>42</v>
      </c>
      <c r="C106" s="66">
        <f ca="1">SUMIF(INDIRECT(C$58&amp;"!$C$4:$C$104"),$B$99,INDIRECT(C$58&amp;"!$G$4:$G$104"))</f>
        <v>0</v>
      </c>
      <c r="D106" s="66">
        <f t="shared" ref="D106:N106" ca="1" si="23">SUMIF(INDIRECT(D$58&amp;"!$C$4:$C$104"),$B$99,INDIRECT(D$58&amp;"!$G$4:$G$104"))</f>
        <v>0</v>
      </c>
      <c r="E106" s="66">
        <f t="shared" ca="1" si="23"/>
        <v>0</v>
      </c>
      <c r="F106" s="66">
        <f t="shared" ca="1" si="23"/>
        <v>0</v>
      </c>
      <c r="G106" s="66">
        <f t="shared" ca="1" si="23"/>
        <v>0</v>
      </c>
      <c r="H106" s="66">
        <f t="shared" ca="1" si="23"/>
        <v>0</v>
      </c>
      <c r="I106" s="66">
        <f t="shared" ca="1" si="23"/>
        <v>0</v>
      </c>
      <c r="J106" s="66">
        <f t="shared" ca="1" si="23"/>
        <v>0</v>
      </c>
      <c r="K106" s="66">
        <f t="shared" ca="1" si="23"/>
        <v>0</v>
      </c>
      <c r="L106" s="66">
        <f t="shared" ca="1" si="23"/>
        <v>0</v>
      </c>
      <c r="M106" s="66">
        <f t="shared" ca="1" si="23"/>
        <v>0</v>
      </c>
      <c r="N106" s="66">
        <f t="shared" ca="1" si="23"/>
        <v>0</v>
      </c>
    </row>
    <row r="107" spans="1:14" ht="31.5">
      <c r="A107" s="138"/>
      <c r="B107" s="67" t="s">
        <v>43</v>
      </c>
      <c r="C107" s="68" t="e">
        <f ca="1">IF(C103&gt;0,SUM(C109:C109),NA())</f>
        <v>#N/A</v>
      </c>
      <c r="D107" s="68" t="e">
        <f t="shared" ref="D107:N107" ca="1" si="24">IF(D103&gt;0,SUM(D109:D109),NA())</f>
        <v>#N/A</v>
      </c>
      <c r="E107" s="68" t="e">
        <f t="shared" ca="1" si="24"/>
        <v>#N/A</v>
      </c>
      <c r="F107" s="68" t="e">
        <f t="shared" ca="1" si="24"/>
        <v>#N/A</v>
      </c>
      <c r="G107" s="68" t="e">
        <f t="shared" ca="1" si="24"/>
        <v>#N/A</v>
      </c>
      <c r="H107" s="68" t="e">
        <f t="shared" ca="1" si="24"/>
        <v>#N/A</v>
      </c>
      <c r="I107" s="68" t="e">
        <f t="shared" ca="1" si="24"/>
        <v>#N/A</v>
      </c>
      <c r="J107" s="68" t="e">
        <f t="shared" ca="1" si="24"/>
        <v>#N/A</v>
      </c>
      <c r="K107" s="68" t="e">
        <f t="shared" ca="1" si="24"/>
        <v>#N/A</v>
      </c>
      <c r="L107" s="68" t="e">
        <f t="shared" ca="1" si="24"/>
        <v>#N/A</v>
      </c>
      <c r="M107" s="68" t="e">
        <f t="shared" ca="1" si="24"/>
        <v>#N/A</v>
      </c>
      <c r="N107" s="68" t="e">
        <f t="shared" ca="1" si="24"/>
        <v>#N/A</v>
      </c>
    </row>
    <row r="108" spans="1:14" ht="32.25" thickBot="1">
      <c r="A108" s="138"/>
      <c r="B108" s="69" t="s">
        <v>46</v>
      </c>
      <c r="C108" s="121" t="e">
        <f ca="1">IF(C103&gt;0, C107/C103, NA())</f>
        <v>#N/A</v>
      </c>
      <c r="D108" s="121" t="e">
        <f t="shared" ref="D108:N108" ca="1" si="25">IF(D103&gt;0, D107/D103, NA())</f>
        <v>#N/A</v>
      </c>
      <c r="E108" s="121" t="e">
        <f t="shared" ca="1" si="25"/>
        <v>#N/A</v>
      </c>
      <c r="F108" s="121" t="e">
        <f t="shared" ca="1" si="25"/>
        <v>#N/A</v>
      </c>
      <c r="G108" s="121" t="e">
        <f t="shared" ca="1" si="25"/>
        <v>#N/A</v>
      </c>
      <c r="H108" s="121" t="e">
        <f t="shared" ca="1" si="25"/>
        <v>#N/A</v>
      </c>
      <c r="I108" s="121" t="e">
        <f t="shared" ca="1" si="25"/>
        <v>#N/A</v>
      </c>
      <c r="J108" s="121" t="e">
        <f t="shared" ca="1" si="25"/>
        <v>#N/A</v>
      </c>
      <c r="K108" s="121" t="e">
        <f t="shared" ca="1" si="25"/>
        <v>#N/A</v>
      </c>
      <c r="L108" s="121" t="e">
        <f t="shared" ca="1" si="25"/>
        <v>#N/A</v>
      </c>
      <c r="M108" s="121" t="e">
        <f t="shared" ca="1" si="25"/>
        <v>#N/A</v>
      </c>
      <c r="N108" s="121" t="e">
        <f t="shared" ca="1" si="25"/>
        <v>#N/A</v>
      </c>
    </row>
    <row r="109" spans="1:14" ht="32.25" thickBot="1">
      <c r="A109" s="70" t="s">
        <v>38</v>
      </c>
      <c r="B109" s="40"/>
      <c r="C109" s="41" t="e">
        <f ca="1">IF(C$60&gt;0,COUNTIFS(INDIRECT(C$101&amp;"!$F$4:$F$104"),"N",INDIRECT(C$101&amp;"!$C$4:$C$104"),$B$99),NA())</f>
        <v>#N/A</v>
      </c>
      <c r="D109" s="41" t="e">
        <f t="shared" ref="D109:N109" ca="1" si="26">IF(D$60&gt;0,COUNTIFS(INDIRECT(D$101&amp;"!$F$4:$F$104"),"N",INDIRECT(D$101&amp;"!$C$4:$C$104"),$B$99),NA())</f>
        <v>#N/A</v>
      </c>
      <c r="E109" s="41" t="e">
        <f t="shared" ca="1" si="26"/>
        <v>#N/A</v>
      </c>
      <c r="F109" s="41" t="e">
        <f t="shared" ca="1" si="26"/>
        <v>#N/A</v>
      </c>
      <c r="G109" s="41" t="e">
        <f t="shared" ca="1" si="26"/>
        <v>#N/A</v>
      </c>
      <c r="H109" s="41" t="e">
        <f t="shared" ca="1" si="26"/>
        <v>#N/A</v>
      </c>
      <c r="I109" s="41" t="e">
        <f t="shared" ca="1" si="26"/>
        <v>#N/A</v>
      </c>
      <c r="J109" s="41" t="e">
        <f t="shared" ca="1" si="26"/>
        <v>#N/A</v>
      </c>
      <c r="K109" s="41" t="e">
        <f t="shared" ca="1" si="26"/>
        <v>#N/A</v>
      </c>
      <c r="L109" s="41" t="e">
        <f t="shared" ca="1" si="26"/>
        <v>#N/A</v>
      </c>
      <c r="M109" s="41" t="e">
        <f t="shared" ca="1" si="26"/>
        <v>#N/A</v>
      </c>
      <c r="N109" s="41" t="e">
        <f t="shared" ca="1" si="26"/>
        <v>#N/A</v>
      </c>
    </row>
  </sheetData>
  <sheetProtection algorithmName="SHA-512" hashValue="Sxw+EPNUwnbmO0yBodDtbujVbYCojbUviaUFL423cNoINQF6TAQvd+QArzY1OtO2u0sL55CyYzhAz7ReoI+7kw==" saltValue="mS+EDRXVPR2SU/cQIYuPWA==" spinCount="100000" sheet="1" objects="1" scenarios="1"/>
  <mergeCells count="15">
    <mergeCell ref="M26:Q26"/>
    <mergeCell ref="A27:B27"/>
    <mergeCell ref="C27:G27"/>
    <mergeCell ref="H27:L27"/>
    <mergeCell ref="M27:Q27"/>
    <mergeCell ref="C26:G26"/>
    <mergeCell ref="H26:L26"/>
    <mergeCell ref="A101:B102"/>
    <mergeCell ref="A103:A108"/>
    <mergeCell ref="A2:B3"/>
    <mergeCell ref="A4:A6"/>
    <mergeCell ref="A58:B59"/>
    <mergeCell ref="A60:A65"/>
    <mergeCell ref="A28:A29"/>
    <mergeCell ref="A30:A32"/>
  </mergeCells>
  <conditionalFormatting sqref="C4:N6">
    <cfRule type="expression" dxfId="77" priority="18">
      <formula>ISERROR(C4)</formula>
    </cfRule>
  </conditionalFormatting>
  <conditionalFormatting sqref="C5:N5">
    <cfRule type="expression" dxfId="76" priority="20">
      <formula>ISERROR(C5)</formula>
    </cfRule>
  </conditionalFormatting>
  <conditionalFormatting sqref="C6:N6 C33:Q33">
    <cfRule type="expression" dxfId="75" priority="19">
      <formula>ISERROR(C6)</formula>
    </cfRule>
  </conditionalFormatting>
  <conditionalFormatting sqref="C60:N65">
    <cfRule type="expression" dxfId="74" priority="14">
      <formula>ISERROR(C60)</formula>
    </cfRule>
  </conditionalFormatting>
  <conditionalFormatting sqref="C61:N62">
    <cfRule type="expression" dxfId="73" priority="13">
      <formula>ISERROR(C61)</formula>
    </cfRule>
  </conditionalFormatting>
  <conditionalFormatting sqref="C63:N63">
    <cfRule type="expression" dxfId="72" priority="15">
      <formula>ISERROR(C63)</formula>
    </cfRule>
  </conditionalFormatting>
  <conditionalFormatting sqref="C64:N66">
    <cfRule type="expression" dxfId="71" priority="11">
      <formula>ISERROR(C64)</formula>
    </cfRule>
  </conditionalFormatting>
  <conditionalFormatting sqref="C66:N66">
    <cfRule type="expression" dxfId="70" priority="10">
      <formula>ISERROR(C66)</formula>
    </cfRule>
    <cfRule type="expression" dxfId="69" priority="12">
      <formula>ISERROR(C66)</formula>
    </cfRule>
    <cfRule type="dataBar" priority="22">
      <dataBar>
        <cfvo type="min"/>
        <cfvo type="max"/>
        <color rgb="FFBE846E"/>
      </dataBar>
      <extLst>
        <ext xmlns:x14="http://schemas.microsoft.com/office/spreadsheetml/2009/9/main" uri="{B025F937-C7B1-47D3-B67F-A62EFF666E3E}">
          <x14:id>{0D31DFD6-0088-43FC-BEE0-2A6236FAB6C9}</x14:id>
        </ext>
      </extLst>
    </cfRule>
  </conditionalFormatting>
  <conditionalFormatting sqref="C103:N108">
    <cfRule type="expression" dxfId="68" priority="5">
      <formula>ISERROR(C103)</formula>
    </cfRule>
  </conditionalFormatting>
  <conditionalFormatting sqref="C104:N105">
    <cfRule type="expression" dxfId="67" priority="4">
      <formula>ISERROR(C104)</formula>
    </cfRule>
  </conditionalFormatting>
  <conditionalFormatting sqref="C106:N106">
    <cfRule type="expression" dxfId="66" priority="6">
      <formula>ISERROR(C106)</formula>
    </cfRule>
  </conditionalFormatting>
  <conditionalFormatting sqref="C107:N109">
    <cfRule type="expression" dxfId="65" priority="2">
      <formula>ISERROR(C107)</formula>
    </cfRule>
  </conditionalFormatting>
  <conditionalFormatting sqref="C109:N109">
    <cfRule type="expression" dxfId="64" priority="1">
      <formula>ISERROR(C109)</formula>
    </cfRule>
    <cfRule type="expression" dxfId="63" priority="3">
      <formula>ISERROR(C109)</formula>
    </cfRule>
    <cfRule type="dataBar" priority="7">
      <dataBar>
        <cfvo type="min"/>
        <cfvo type="max"/>
        <color rgb="FFBE846E"/>
      </dataBar>
      <extLst>
        <ext xmlns:x14="http://schemas.microsoft.com/office/spreadsheetml/2009/9/main" uri="{B025F937-C7B1-47D3-B67F-A62EFF666E3E}">
          <x14:id>{16432E7C-7DE6-4364-BBF2-D712B901EEFC}</x14:id>
        </ext>
      </extLst>
    </cfRule>
  </conditionalFormatting>
  <conditionalFormatting sqref="C30:Q30">
    <cfRule type="expression" dxfId="62" priority="8">
      <formula>ISERROR(C30)</formula>
    </cfRule>
  </conditionalFormatting>
  <conditionalFormatting sqref="C31:Q32">
    <cfRule type="expression" dxfId="61" priority="16">
      <formula>ISERROR(C31)</formula>
    </cfRule>
  </conditionalFormatting>
  <conditionalFormatting sqref="C31:Q33">
    <cfRule type="expression" dxfId="60" priority="17">
      <formula>ISERROR(C31)</formula>
    </cfRule>
  </conditionalFormatting>
  <conditionalFormatting sqref="C33:Q33">
    <cfRule type="dataBar" priority="21">
      <dataBar>
        <cfvo type="min"/>
        <cfvo type="max"/>
        <color rgb="FFFF555A"/>
      </dataBar>
      <extLst>
        <ext xmlns:x14="http://schemas.microsoft.com/office/spreadsheetml/2009/9/main" uri="{B025F937-C7B1-47D3-B67F-A62EFF666E3E}">
          <x14:id>{FB638A0B-7E2C-43D7-A4F6-A68071975174}</x14:id>
        </ext>
      </extLst>
    </cfRule>
  </conditionalFormatting>
  <dataValidations count="5">
    <dataValidation type="list" allowBlank="1" showInputMessage="1" showErrorMessage="1" sqref="B56" xr:uid="{A2F4E2CA-5B9C-4350-B4AD-C55B0196DDAE}">
      <formula1>"Ancillary, Dietary, EVS, Nursing, Phlebotomist, Physician, Respiratory, Other, Unknown"</formula1>
    </dataValidation>
    <dataValidation allowBlank="1" showInputMessage="1" showErrorMessage="1" prompt="Goal rate established on the Instructions tab" sqref="B8" xr:uid="{5CAA9F2B-69F6-41FD-B409-7132380C7328}"/>
    <dataValidation type="list" allowBlank="1" showInputMessage="1" showErrorMessage="1" sqref="C27:Q27" xr:uid="{36255D73-AC01-4FAE-AC24-72079E20F93E}">
      <formula1>$C$3:$N$3</formula1>
    </dataValidation>
    <dataValidation allowBlank="1" showInputMessage="1" showErrorMessage="1" promptTitle="month_list" sqref="C2:N2" xr:uid="{82D4EDF9-1C58-4F32-81C4-03ECE7C8C791}"/>
    <dataValidation type="list" allowBlank="1" showInputMessage="1" showErrorMessage="1" sqref="B99" xr:uid="{C51CC59E-4EAE-4CA1-AB0E-DE47152E6362}">
      <formula1>"1, 2, 3, 4, 5, 6, 7, 8, 9, 10, Ambulatory, Cardiology/Telemetry, Dialysis, Dietary, ED, Hospice/Palliative, ICU, Imaging, Maternity Ward, Medical, Med/Surg, NICU, Oncology, Operating Room, Orthopedics, Pediatrics, PICU, Psychiatry, PT, SPD, Surgery"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0D31DFD6-0088-43FC-BEE0-2A6236FAB6C9}">
            <x14:dataBar minLength="0" maxLength="100" border="1" gradient="0" negativeBarBorderColorSameAsPositive="0">
              <x14:cfvo type="autoMin"/>
              <x14:cfvo type="autoMax"/>
              <x14:borderColor rgb="FFBE846E"/>
              <x14:negativeFillColor rgb="FFFF0000"/>
              <x14:negativeBorderColor rgb="FFFF0000"/>
              <x14:axisColor rgb="FF000000"/>
            </x14:dataBar>
          </x14:cfRule>
          <xm:sqref>C66:N66</xm:sqref>
        </x14:conditionalFormatting>
        <x14:conditionalFormatting xmlns:xm="http://schemas.microsoft.com/office/excel/2006/main">
          <x14:cfRule type="dataBar" id="{16432E7C-7DE6-4364-BBF2-D712B901EEFC}">
            <x14:dataBar minLength="0" maxLength="100" border="1" gradient="0" negativeBarBorderColorSameAsPositive="0">
              <x14:cfvo type="autoMin"/>
              <x14:cfvo type="autoMax"/>
              <x14:borderColor rgb="FFBE846E"/>
              <x14:negativeFillColor rgb="FFFF0000"/>
              <x14:negativeBorderColor rgb="FFFF0000"/>
              <x14:axisColor rgb="FF000000"/>
            </x14:dataBar>
          </x14:cfRule>
          <xm:sqref>C109:N109</xm:sqref>
        </x14:conditionalFormatting>
        <x14:conditionalFormatting xmlns:xm="http://schemas.microsoft.com/office/excel/2006/main">
          <x14:cfRule type="dataBar" id="{FB638A0B-7E2C-43D7-A4F6-A68071975174}">
            <x14:dataBar minLength="0" maxLength="100" border="1" negativeBarBorderColorSameAsPositive="0">
              <x14:cfvo type="autoMin"/>
              <x14:cfvo type="autoMax"/>
              <x14:borderColor rgb="FFFF555A"/>
              <x14:negativeFillColor rgb="FFFF0000"/>
              <x14:negativeBorderColor rgb="FFFF0000"/>
              <x14:axisColor rgb="FF000000"/>
            </x14:dataBar>
          </x14:cfRule>
          <xm:sqref>C33:Q33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4615-38A9-4AB8-B6E8-B4EB2FE4F4AE}">
  <sheetPr codeName="Sheet5">
    <tabColor theme="8"/>
  </sheetPr>
  <dimension ref="A1:F14"/>
  <sheetViews>
    <sheetView workbookViewId="0">
      <selection activeCell="K10" sqref="K10"/>
    </sheetView>
  </sheetViews>
  <sheetFormatPr defaultRowHeight="15"/>
  <cols>
    <col min="1" max="2" width="25" customWidth="1"/>
    <col min="3" max="3" width="36.28515625" customWidth="1"/>
    <col min="4" max="4" width="17.42578125" customWidth="1"/>
    <col min="5" max="5" width="12.42578125" customWidth="1"/>
    <col min="6" max="6" width="41" customWidth="1"/>
  </cols>
  <sheetData>
    <row r="1" spans="1:6" ht="32.25" thickBot="1">
      <c r="A1" s="150" t="s">
        <v>47</v>
      </c>
      <c r="B1" s="150"/>
      <c r="C1" s="150"/>
      <c r="D1" s="150"/>
      <c r="E1" s="150"/>
      <c r="F1" s="150"/>
    </row>
    <row r="2" spans="1:6" ht="15.75" thickBot="1">
      <c r="A2" s="71" t="s">
        <v>48</v>
      </c>
      <c r="B2" s="72" t="s">
        <v>49</v>
      </c>
      <c r="C2" s="73" t="s">
        <v>50</v>
      </c>
      <c r="D2" s="74" t="s">
        <v>51</v>
      </c>
      <c r="E2" s="73" t="s">
        <v>52</v>
      </c>
      <c r="F2" s="75" t="s">
        <v>53</v>
      </c>
    </row>
    <row r="3" spans="1:6" ht="31.15" customHeight="1">
      <c r="A3" s="76"/>
      <c r="B3" s="77"/>
      <c r="C3" s="77"/>
      <c r="D3" s="77"/>
      <c r="E3" s="77"/>
      <c r="F3" s="78"/>
    </row>
    <row r="4" spans="1:6" ht="31.15" customHeight="1">
      <c r="A4" s="79"/>
      <c r="B4" s="80"/>
      <c r="C4" s="80"/>
      <c r="D4" s="80"/>
      <c r="E4" s="80"/>
      <c r="F4" s="81"/>
    </row>
    <row r="5" spans="1:6" ht="31.15" customHeight="1">
      <c r="A5" s="79"/>
      <c r="B5" s="80"/>
      <c r="C5" s="80"/>
      <c r="D5" s="80"/>
      <c r="E5" s="80"/>
      <c r="F5" s="81"/>
    </row>
    <row r="6" spans="1:6" ht="31.15" customHeight="1">
      <c r="A6" s="79"/>
      <c r="B6" s="80"/>
      <c r="C6" s="80"/>
      <c r="D6" s="80"/>
      <c r="E6" s="80"/>
      <c r="F6" s="81"/>
    </row>
    <row r="7" spans="1:6" ht="31.15" customHeight="1">
      <c r="A7" s="79"/>
      <c r="B7" s="80"/>
      <c r="C7" s="80"/>
      <c r="D7" s="80"/>
      <c r="E7" s="80"/>
      <c r="F7" s="81"/>
    </row>
    <row r="8" spans="1:6" ht="31.15" customHeight="1">
      <c r="A8" s="79"/>
      <c r="B8" s="80"/>
      <c r="C8" s="80"/>
      <c r="D8" s="80"/>
      <c r="E8" s="80"/>
      <c r="F8" s="81"/>
    </row>
    <row r="9" spans="1:6" ht="31.15" customHeight="1">
      <c r="A9" s="79"/>
      <c r="B9" s="80"/>
      <c r="C9" s="80"/>
      <c r="D9" s="80"/>
      <c r="E9" s="80"/>
      <c r="F9" s="81"/>
    </row>
    <row r="10" spans="1:6" ht="31.15" customHeight="1">
      <c r="A10" s="79"/>
      <c r="B10" s="80"/>
      <c r="C10" s="80"/>
      <c r="D10" s="80"/>
      <c r="E10" s="80"/>
      <c r="F10" s="81"/>
    </row>
    <row r="11" spans="1:6" ht="31.15" customHeight="1">
      <c r="A11" s="79"/>
      <c r="B11" s="80"/>
      <c r="C11" s="80"/>
      <c r="D11" s="80"/>
      <c r="E11" s="80"/>
      <c r="F11" s="81"/>
    </row>
    <row r="12" spans="1:6" ht="31.15" customHeight="1">
      <c r="A12" s="79"/>
      <c r="B12" s="80"/>
      <c r="C12" s="80"/>
      <c r="D12" s="80"/>
      <c r="E12" s="80"/>
      <c r="F12" s="81"/>
    </row>
    <row r="13" spans="1:6" ht="31.15" customHeight="1">
      <c r="A13" s="79"/>
      <c r="B13" s="80"/>
      <c r="C13" s="80"/>
      <c r="D13" s="80"/>
      <c r="E13" s="80"/>
      <c r="F13" s="81"/>
    </row>
    <row r="14" spans="1:6" ht="15.75" thickBot="1">
      <c r="A14" s="82"/>
      <c r="B14" s="83"/>
      <c r="C14" s="83"/>
      <c r="D14" s="83"/>
      <c r="E14" s="83"/>
      <c r="F14" s="84"/>
    </row>
  </sheetData>
  <sheetProtection formatCells="0"/>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180C-337B-4351-8B6C-12B64D92E346}">
  <sheetPr codeName="Sheet6"/>
  <dimension ref="A1:I115"/>
  <sheetViews>
    <sheetView tabSelected="1" topLeftCell="A3" workbookViewId="0">
      <selection activeCell="L14" sqref="L14"/>
    </sheetView>
  </sheetViews>
  <sheetFormatPr defaultColWidth="12.7109375" defaultRowHeight="15"/>
  <cols>
    <col min="1" max="6" width="25.7109375" customWidth="1"/>
    <col min="7" max="9" width="10.7109375" customWidth="1"/>
    <col min="10" max="10" width="6.7109375" customWidth="1"/>
  </cols>
  <sheetData>
    <row r="1" spans="1:9" ht="38.450000000000003" customHeight="1" thickBot="1">
      <c r="A1" s="151" t="str">
        <f>IF('Summary Statistics'!C3="","MONTH 1",'Summary Statistics'!C3)</f>
        <v>Month_1</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13"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ref="F14:F53" si="4">IF(E14="ABHS","Y",IF(E14="Hand Wash","Y", IF(E14= "No hand hygiene done ","N"," ")))</f>
        <v xml:space="preserve"> </v>
      </c>
      <c r="G14" s="107">
        <f t="shared" si="0"/>
        <v>0</v>
      </c>
      <c r="H14" s="107">
        <f t="shared" si="1"/>
        <v>0</v>
      </c>
      <c r="I14" s="108" t="str">
        <f t="shared" si="3"/>
        <v xml:space="preserve"> </v>
      </c>
    </row>
    <row r="15" spans="1:9" ht="18">
      <c r="A15" s="80"/>
      <c r="B15" s="85"/>
      <c r="C15" s="130"/>
      <c r="D15" s="80"/>
      <c r="E15" s="80"/>
      <c r="F15" s="106" t="str">
        <f t="shared" si="4"/>
        <v xml:space="preserve"> </v>
      </c>
      <c r="G15" s="107">
        <f t="shared" si="0"/>
        <v>0</v>
      </c>
      <c r="H15" s="107">
        <f t="shared" si="1"/>
        <v>0</v>
      </c>
      <c r="I15" s="108" t="str">
        <f t="shared" si="3"/>
        <v xml:space="preserve"> </v>
      </c>
    </row>
    <row r="16" spans="1:9" ht="18">
      <c r="A16" s="80"/>
      <c r="B16" s="85"/>
      <c r="C16" s="130"/>
      <c r="D16" s="80"/>
      <c r="E16" s="80"/>
      <c r="F16" s="106" t="str">
        <f t="shared" si="4"/>
        <v xml:space="preserve"> </v>
      </c>
      <c r="G16" s="107">
        <f t="shared" si="0"/>
        <v>0</v>
      </c>
      <c r="H16" s="107">
        <f t="shared" si="1"/>
        <v>0</v>
      </c>
      <c r="I16" s="108" t="str">
        <f t="shared" si="3"/>
        <v xml:space="preserve"> </v>
      </c>
    </row>
    <row r="17" spans="1:9" ht="18">
      <c r="A17" s="80"/>
      <c r="B17" s="85"/>
      <c r="C17" s="130"/>
      <c r="D17" s="80"/>
      <c r="E17" s="80"/>
      <c r="F17" s="106" t="str">
        <f t="shared" si="4"/>
        <v xml:space="preserve"> </v>
      </c>
      <c r="G17" s="107">
        <f t="shared" si="0"/>
        <v>0</v>
      </c>
      <c r="H17" s="107">
        <f t="shared" si="1"/>
        <v>0</v>
      </c>
      <c r="I17" s="108" t="str">
        <f t="shared" si="3"/>
        <v xml:space="preserve"> </v>
      </c>
    </row>
    <row r="18" spans="1:9" ht="18">
      <c r="A18" s="80"/>
      <c r="B18" s="85"/>
      <c r="C18" s="130"/>
      <c r="D18" s="80"/>
      <c r="E18" s="80"/>
      <c r="F18" s="106" t="str">
        <f t="shared" si="4"/>
        <v xml:space="preserve"> </v>
      </c>
      <c r="G18" s="107">
        <f t="shared" si="0"/>
        <v>0</v>
      </c>
      <c r="H18" s="107">
        <f t="shared" si="1"/>
        <v>0</v>
      </c>
      <c r="I18" s="108" t="str">
        <f t="shared" si="3"/>
        <v xml:space="preserve"> </v>
      </c>
    </row>
    <row r="19" spans="1:9" ht="18">
      <c r="A19" s="80"/>
      <c r="B19" s="85"/>
      <c r="C19" s="130"/>
      <c r="D19" s="80"/>
      <c r="E19" s="80"/>
      <c r="F19" s="106" t="str">
        <f t="shared" si="4"/>
        <v xml:space="preserve"> </v>
      </c>
      <c r="G19" s="107">
        <f t="shared" si="0"/>
        <v>0</v>
      </c>
      <c r="H19" s="107">
        <f t="shared" si="1"/>
        <v>0</v>
      </c>
      <c r="I19" s="108" t="str">
        <f t="shared" si="3"/>
        <v xml:space="preserve"> </v>
      </c>
    </row>
    <row r="20" spans="1:9" ht="18">
      <c r="A20" s="80"/>
      <c r="B20" s="85"/>
      <c r="C20" s="130"/>
      <c r="D20" s="80"/>
      <c r="E20" s="80"/>
      <c r="F20" s="106" t="str">
        <f t="shared" si="4"/>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4"/>
        <v xml:space="preserve"> </v>
      </c>
      <c r="G22" s="107">
        <f t="shared" si="0"/>
        <v>0</v>
      </c>
      <c r="H22" s="107">
        <f t="shared" si="1"/>
        <v>0</v>
      </c>
      <c r="I22" s="108" t="str">
        <f t="shared" si="3"/>
        <v xml:space="preserve"> </v>
      </c>
    </row>
    <row r="23" spans="1:9" ht="18">
      <c r="A23" s="80"/>
      <c r="B23" s="85"/>
      <c r="C23" s="130"/>
      <c r="D23" s="80"/>
      <c r="E23" s="80"/>
      <c r="F23" s="106" t="str">
        <f t="shared" si="4"/>
        <v xml:space="preserve"> </v>
      </c>
      <c r="G23" s="107">
        <f t="shared" si="0"/>
        <v>0</v>
      </c>
      <c r="H23" s="107">
        <f t="shared" si="1"/>
        <v>0</v>
      </c>
      <c r="I23" s="108" t="str">
        <f t="shared" si="3"/>
        <v xml:space="preserve"> </v>
      </c>
    </row>
    <row r="24" spans="1:9" ht="18">
      <c r="A24" s="80"/>
      <c r="B24" s="85"/>
      <c r="C24" s="130"/>
      <c r="D24" s="80"/>
      <c r="E24" s="80"/>
      <c r="F24" s="106" t="str">
        <f t="shared" si="4"/>
        <v xml:space="preserve"> </v>
      </c>
      <c r="G24" s="107">
        <f t="shared" si="0"/>
        <v>0</v>
      </c>
      <c r="H24" s="107">
        <f t="shared" si="1"/>
        <v>0</v>
      </c>
      <c r="I24" s="108" t="str">
        <f t="shared" si="3"/>
        <v xml:space="preserve"> </v>
      </c>
    </row>
    <row r="25" spans="1:9" ht="18">
      <c r="A25" s="80"/>
      <c r="B25" s="85"/>
      <c r="C25" s="130"/>
      <c r="D25" s="80"/>
      <c r="E25" s="80"/>
      <c r="F25" s="106" t="str">
        <f t="shared" si="4"/>
        <v xml:space="preserve"> </v>
      </c>
      <c r="G25" s="107">
        <f t="shared" si="0"/>
        <v>0</v>
      </c>
      <c r="H25" s="107">
        <f t="shared" si="1"/>
        <v>0</v>
      </c>
      <c r="I25" s="108" t="str">
        <f t="shared" si="3"/>
        <v xml:space="preserve"> </v>
      </c>
    </row>
    <row r="26" spans="1:9" ht="18">
      <c r="A26" s="80"/>
      <c r="B26" s="85"/>
      <c r="C26" s="130"/>
      <c r="D26" s="80"/>
      <c r="E26" s="80"/>
      <c r="F26" s="106" t="str">
        <f t="shared" si="4"/>
        <v xml:space="preserve"> </v>
      </c>
      <c r="G26" s="107">
        <f t="shared" si="0"/>
        <v>0</v>
      </c>
      <c r="H26" s="107">
        <f t="shared" si="1"/>
        <v>0</v>
      </c>
      <c r="I26" s="108" t="str">
        <f t="shared" si="3"/>
        <v xml:space="preserve"> </v>
      </c>
    </row>
    <row r="27" spans="1:9" ht="18">
      <c r="A27" s="80"/>
      <c r="B27" s="85"/>
      <c r="C27" s="130"/>
      <c r="D27" s="80"/>
      <c r="E27" s="80"/>
      <c r="F27" s="106" t="str">
        <f t="shared" si="4"/>
        <v xml:space="preserve"> </v>
      </c>
      <c r="G27" s="107">
        <f t="shared" si="0"/>
        <v>0</v>
      </c>
      <c r="H27" s="107">
        <f t="shared" si="1"/>
        <v>0</v>
      </c>
      <c r="I27" s="108" t="str">
        <f t="shared" si="3"/>
        <v xml:space="preserve"> </v>
      </c>
    </row>
    <row r="28" spans="1:9" ht="18">
      <c r="A28" s="80"/>
      <c r="B28" s="85"/>
      <c r="C28" s="130"/>
      <c r="D28" s="80"/>
      <c r="E28" s="80"/>
      <c r="F28" s="106" t="str">
        <f t="shared" si="4"/>
        <v xml:space="preserve"> </v>
      </c>
      <c r="G28" s="107">
        <f t="shared" si="0"/>
        <v>0</v>
      </c>
      <c r="H28" s="107">
        <f t="shared" si="1"/>
        <v>0</v>
      </c>
      <c r="I28" s="108" t="str">
        <f t="shared" si="3"/>
        <v xml:space="preserve"> </v>
      </c>
    </row>
    <row r="29" spans="1:9" ht="18">
      <c r="A29" s="80"/>
      <c r="B29" s="85"/>
      <c r="C29" s="130"/>
      <c r="D29" s="80"/>
      <c r="E29" s="80"/>
      <c r="F29" s="106" t="str">
        <f t="shared" si="4"/>
        <v xml:space="preserve"> </v>
      </c>
      <c r="G29" s="107">
        <f t="shared" si="0"/>
        <v>0</v>
      </c>
      <c r="H29" s="107">
        <f t="shared" si="1"/>
        <v>0</v>
      </c>
      <c r="I29" s="108" t="str">
        <f t="shared" si="3"/>
        <v xml:space="preserve"> </v>
      </c>
    </row>
    <row r="30" spans="1:9" ht="18">
      <c r="A30" s="80"/>
      <c r="B30" s="85"/>
      <c r="C30" s="130"/>
      <c r="D30" s="80"/>
      <c r="E30" s="80"/>
      <c r="F30" s="106" t="str">
        <f t="shared" si="4"/>
        <v xml:space="preserve"> </v>
      </c>
      <c r="G30" s="107">
        <f t="shared" si="0"/>
        <v>0</v>
      </c>
      <c r="H30" s="107">
        <f t="shared" si="1"/>
        <v>0</v>
      </c>
      <c r="I30" s="108" t="str">
        <f t="shared" si="3"/>
        <v xml:space="preserve"> </v>
      </c>
    </row>
    <row r="31" spans="1:9" ht="18">
      <c r="A31" s="80"/>
      <c r="B31" s="85"/>
      <c r="C31" s="130"/>
      <c r="D31" s="80"/>
      <c r="E31" s="80"/>
      <c r="F31" s="106" t="str">
        <f t="shared" si="4"/>
        <v xml:space="preserve"> </v>
      </c>
      <c r="G31" s="107">
        <f t="shared" si="0"/>
        <v>0</v>
      </c>
      <c r="H31" s="107">
        <f t="shared" si="1"/>
        <v>0</v>
      </c>
      <c r="I31" s="108" t="str">
        <f t="shared" si="3"/>
        <v xml:space="preserve"> </v>
      </c>
    </row>
    <row r="32" spans="1:9" ht="18">
      <c r="A32" s="80"/>
      <c r="B32" s="85"/>
      <c r="C32" s="130"/>
      <c r="D32" s="80"/>
      <c r="E32" s="80"/>
      <c r="F32" s="106" t="str">
        <f t="shared" si="4"/>
        <v xml:space="preserve"> </v>
      </c>
      <c r="G32" s="107">
        <f t="shared" si="0"/>
        <v>0</v>
      </c>
      <c r="H32" s="107">
        <f t="shared" si="1"/>
        <v>0</v>
      </c>
      <c r="I32" s="108" t="str">
        <f t="shared" si="3"/>
        <v xml:space="preserve"> </v>
      </c>
    </row>
    <row r="33" spans="1:9" ht="18">
      <c r="A33" s="80"/>
      <c r="B33" s="85"/>
      <c r="C33" s="130"/>
      <c r="D33" s="80"/>
      <c r="E33" s="80"/>
      <c r="F33" s="106" t="str">
        <f t="shared" si="4"/>
        <v xml:space="preserve"> </v>
      </c>
      <c r="G33" s="107">
        <f t="shared" si="0"/>
        <v>0</v>
      </c>
      <c r="H33" s="107">
        <f t="shared" si="1"/>
        <v>0</v>
      </c>
      <c r="I33" s="108" t="str">
        <f t="shared" si="3"/>
        <v xml:space="preserve"> </v>
      </c>
    </row>
    <row r="34" spans="1:9" ht="18">
      <c r="A34" s="80"/>
      <c r="B34" s="85"/>
      <c r="C34" s="130"/>
      <c r="D34" s="80"/>
      <c r="E34" s="80"/>
      <c r="F34" s="106" t="str">
        <f t="shared" si="4"/>
        <v xml:space="preserve"> </v>
      </c>
      <c r="G34" s="107">
        <f t="shared" si="0"/>
        <v>0</v>
      </c>
      <c r="H34" s="107">
        <f t="shared" si="1"/>
        <v>0</v>
      </c>
      <c r="I34" s="108" t="str">
        <f t="shared" si="3"/>
        <v xml:space="preserve"> </v>
      </c>
    </row>
    <row r="35" spans="1:9" ht="18">
      <c r="A35" s="80"/>
      <c r="B35" s="85"/>
      <c r="C35" s="130"/>
      <c r="D35" s="80"/>
      <c r="E35" s="80"/>
      <c r="F35" s="106" t="str">
        <f t="shared" si="4"/>
        <v xml:space="preserve"> </v>
      </c>
      <c r="G35" s="107">
        <f t="shared" si="0"/>
        <v>0</v>
      </c>
      <c r="H35" s="107">
        <f t="shared" si="1"/>
        <v>0</v>
      </c>
      <c r="I35" s="108" t="str">
        <f t="shared" si="3"/>
        <v xml:space="preserve"> </v>
      </c>
    </row>
    <row r="36" spans="1:9" ht="18">
      <c r="A36" s="80"/>
      <c r="B36" s="85"/>
      <c r="C36" s="130"/>
      <c r="D36" s="80"/>
      <c r="E36" s="80"/>
      <c r="F36" s="106" t="str">
        <f t="shared" si="4"/>
        <v xml:space="preserve"> </v>
      </c>
      <c r="G36" s="107">
        <f t="shared" si="0"/>
        <v>0</v>
      </c>
      <c r="H36" s="107">
        <f t="shared" si="1"/>
        <v>0</v>
      </c>
      <c r="I36" s="108" t="str">
        <f t="shared" si="3"/>
        <v xml:space="preserve"> </v>
      </c>
    </row>
    <row r="37" spans="1:9" ht="18">
      <c r="A37" s="80"/>
      <c r="B37" s="85"/>
      <c r="C37" s="130"/>
      <c r="D37" s="80"/>
      <c r="E37" s="80"/>
      <c r="F37" s="106" t="str">
        <f t="shared" si="4"/>
        <v xml:space="preserve"> </v>
      </c>
      <c r="G37" s="107">
        <f t="shared" si="0"/>
        <v>0</v>
      </c>
      <c r="H37" s="107">
        <f t="shared" si="1"/>
        <v>0</v>
      </c>
      <c r="I37" s="108" t="str">
        <f t="shared" si="3"/>
        <v xml:space="preserve"> </v>
      </c>
    </row>
    <row r="38" spans="1:9" ht="18">
      <c r="A38" s="80"/>
      <c r="B38" s="85"/>
      <c r="C38" s="130"/>
      <c r="D38" s="80"/>
      <c r="E38" s="80"/>
      <c r="F38" s="106" t="str">
        <f t="shared" si="4"/>
        <v xml:space="preserve"> </v>
      </c>
      <c r="G38" s="107">
        <f t="shared" si="0"/>
        <v>0</v>
      </c>
      <c r="H38" s="107">
        <f t="shared" si="1"/>
        <v>0</v>
      </c>
      <c r="I38" s="108" t="str">
        <f t="shared" si="3"/>
        <v xml:space="preserve"> </v>
      </c>
    </row>
    <row r="39" spans="1:9" ht="18">
      <c r="A39" s="80"/>
      <c r="B39" s="85"/>
      <c r="C39" s="130"/>
      <c r="D39" s="80"/>
      <c r="E39" s="80"/>
      <c r="F39" s="106" t="str">
        <f t="shared" si="4"/>
        <v xml:space="preserve"> </v>
      </c>
      <c r="G39" s="107">
        <f t="shared" si="0"/>
        <v>0</v>
      </c>
      <c r="H39" s="107">
        <f t="shared" si="1"/>
        <v>0</v>
      </c>
      <c r="I39" s="108" t="str">
        <f t="shared" si="3"/>
        <v xml:space="preserve"> </v>
      </c>
    </row>
    <row r="40" spans="1:9" ht="18">
      <c r="A40" s="80"/>
      <c r="B40" s="85"/>
      <c r="C40" s="130"/>
      <c r="D40" s="80"/>
      <c r="E40" s="80"/>
      <c r="F40" s="106" t="str">
        <f t="shared" si="4"/>
        <v xml:space="preserve"> </v>
      </c>
      <c r="G40" s="107">
        <f t="shared" si="0"/>
        <v>0</v>
      </c>
      <c r="H40" s="107">
        <f t="shared" si="1"/>
        <v>0</v>
      </c>
      <c r="I40" s="108" t="str">
        <f t="shared" si="3"/>
        <v xml:space="preserve"> </v>
      </c>
    </row>
    <row r="41" spans="1:9" ht="18">
      <c r="A41" s="80"/>
      <c r="B41" s="85"/>
      <c r="C41" s="130"/>
      <c r="D41" s="80"/>
      <c r="E41" s="80"/>
      <c r="F41" s="106" t="str">
        <f t="shared" si="4"/>
        <v xml:space="preserve"> </v>
      </c>
      <c r="G41" s="107">
        <f t="shared" si="0"/>
        <v>0</v>
      </c>
      <c r="H41" s="107">
        <f t="shared" si="1"/>
        <v>0</v>
      </c>
      <c r="I41" s="108" t="str">
        <f t="shared" si="3"/>
        <v xml:space="preserve"> </v>
      </c>
    </row>
    <row r="42" spans="1:9" ht="18">
      <c r="A42" s="80"/>
      <c r="B42" s="85"/>
      <c r="C42" s="130"/>
      <c r="D42" s="80"/>
      <c r="E42" s="80"/>
      <c r="F42" s="106" t="str">
        <f t="shared" si="4"/>
        <v xml:space="preserve"> </v>
      </c>
      <c r="G42" s="107">
        <f t="shared" si="0"/>
        <v>0</v>
      </c>
      <c r="H42" s="107">
        <f t="shared" si="1"/>
        <v>0</v>
      </c>
      <c r="I42" s="108" t="str">
        <f t="shared" si="3"/>
        <v xml:space="preserve"> </v>
      </c>
    </row>
    <row r="43" spans="1:9" ht="18">
      <c r="A43" s="80"/>
      <c r="B43" s="85"/>
      <c r="C43" s="130"/>
      <c r="D43" s="80"/>
      <c r="E43" s="80"/>
      <c r="F43" s="106" t="str">
        <f t="shared" si="4"/>
        <v xml:space="preserve"> </v>
      </c>
      <c r="G43" s="107">
        <f t="shared" si="0"/>
        <v>0</v>
      </c>
      <c r="H43" s="107">
        <f t="shared" si="1"/>
        <v>0</v>
      </c>
      <c r="I43" s="108" t="str">
        <f t="shared" si="3"/>
        <v xml:space="preserve"> </v>
      </c>
    </row>
    <row r="44" spans="1:9" ht="18">
      <c r="A44" s="80"/>
      <c r="B44" s="85"/>
      <c r="C44" s="130"/>
      <c r="D44" s="80"/>
      <c r="E44" s="80"/>
      <c r="F44" s="106" t="str">
        <f t="shared" si="4"/>
        <v xml:space="preserve"> </v>
      </c>
      <c r="G44" s="107">
        <f t="shared" si="0"/>
        <v>0</v>
      </c>
      <c r="H44" s="107">
        <f t="shared" si="1"/>
        <v>0</v>
      </c>
      <c r="I44" s="108" t="str">
        <f t="shared" si="3"/>
        <v xml:space="preserve"> </v>
      </c>
    </row>
    <row r="45" spans="1:9" ht="18">
      <c r="A45" s="80"/>
      <c r="B45" s="85"/>
      <c r="C45" s="130"/>
      <c r="D45" s="80"/>
      <c r="E45" s="80"/>
      <c r="F45" s="106" t="str">
        <f t="shared" si="4"/>
        <v xml:space="preserve"> </v>
      </c>
      <c r="G45" s="107">
        <f t="shared" si="0"/>
        <v>0</v>
      </c>
      <c r="H45" s="107">
        <f t="shared" si="1"/>
        <v>0</v>
      </c>
      <c r="I45" s="108" t="str">
        <f t="shared" si="3"/>
        <v xml:space="preserve"> </v>
      </c>
    </row>
    <row r="46" spans="1:9" ht="18">
      <c r="A46" s="80"/>
      <c r="B46" s="85"/>
      <c r="C46" s="130"/>
      <c r="D46" s="80"/>
      <c r="E46" s="80"/>
      <c r="F46" s="106" t="str">
        <f t="shared" si="4"/>
        <v xml:space="preserve"> </v>
      </c>
      <c r="G46" s="107">
        <f t="shared" si="0"/>
        <v>0</v>
      </c>
      <c r="H46" s="107">
        <f t="shared" si="1"/>
        <v>0</v>
      </c>
      <c r="I46" s="108" t="str">
        <f t="shared" si="3"/>
        <v xml:space="preserve"> </v>
      </c>
    </row>
    <row r="47" spans="1:9" ht="18">
      <c r="A47" s="80"/>
      <c r="B47" s="85"/>
      <c r="C47" s="130"/>
      <c r="D47" s="80"/>
      <c r="E47" s="80"/>
      <c r="F47" s="106" t="str">
        <f t="shared" si="4"/>
        <v xml:space="preserve"> </v>
      </c>
      <c r="G47" s="107">
        <f t="shared" si="0"/>
        <v>0</v>
      </c>
      <c r="H47" s="107">
        <f t="shared" si="1"/>
        <v>0</v>
      </c>
      <c r="I47" s="108" t="str">
        <f t="shared" si="3"/>
        <v xml:space="preserve"> </v>
      </c>
    </row>
    <row r="48" spans="1:9" ht="18">
      <c r="A48" s="80"/>
      <c r="B48" s="85"/>
      <c r="C48" s="130"/>
      <c r="D48" s="80"/>
      <c r="E48" s="80"/>
      <c r="F48" s="106" t="str">
        <f t="shared" si="4"/>
        <v xml:space="preserve"> </v>
      </c>
      <c r="G48" s="107">
        <f t="shared" si="0"/>
        <v>0</v>
      </c>
      <c r="H48" s="107">
        <f t="shared" si="1"/>
        <v>0</v>
      </c>
      <c r="I48" s="108" t="str">
        <f t="shared" si="3"/>
        <v xml:space="preserve"> </v>
      </c>
    </row>
    <row r="49" spans="1:9" ht="18">
      <c r="A49" s="80"/>
      <c r="B49" s="85"/>
      <c r="C49" s="130"/>
      <c r="D49" s="80"/>
      <c r="E49" s="80"/>
      <c r="F49" s="106" t="str">
        <f t="shared" si="4"/>
        <v xml:space="preserve"> </v>
      </c>
      <c r="G49" s="107">
        <f t="shared" si="0"/>
        <v>0</v>
      </c>
      <c r="H49" s="107">
        <f t="shared" si="1"/>
        <v>0</v>
      </c>
      <c r="I49" s="108" t="str">
        <f t="shared" si="3"/>
        <v xml:space="preserve"> </v>
      </c>
    </row>
    <row r="50" spans="1:9" ht="18">
      <c r="A50" s="80"/>
      <c r="B50" s="85"/>
      <c r="C50" s="130"/>
      <c r="D50" s="80"/>
      <c r="E50" s="80"/>
      <c r="F50" s="106" t="str">
        <f t="shared" si="4"/>
        <v xml:space="preserve"> </v>
      </c>
      <c r="G50" s="107">
        <f t="shared" si="0"/>
        <v>0</v>
      </c>
      <c r="H50" s="107">
        <f t="shared" si="1"/>
        <v>0</v>
      </c>
      <c r="I50" s="108" t="str">
        <f t="shared" si="3"/>
        <v xml:space="preserve"> </v>
      </c>
    </row>
    <row r="51" spans="1:9" ht="18">
      <c r="A51" s="80"/>
      <c r="B51" s="85"/>
      <c r="C51" s="130"/>
      <c r="D51" s="80"/>
      <c r="E51" s="80"/>
      <c r="F51" s="106" t="str">
        <f t="shared" si="4"/>
        <v xml:space="preserve"> </v>
      </c>
      <c r="G51" s="107">
        <f t="shared" si="0"/>
        <v>0</v>
      </c>
      <c r="H51" s="107">
        <f t="shared" si="1"/>
        <v>0</v>
      </c>
      <c r="I51" s="108" t="str">
        <f t="shared" si="3"/>
        <v xml:space="preserve"> </v>
      </c>
    </row>
    <row r="52" spans="1:9" ht="18">
      <c r="A52" s="80"/>
      <c r="B52" s="85"/>
      <c r="C52" s="130"/>
      <c r="D52" s="80"/>
      <c r="E52" s="80"/>
      <c r="F52" s="106" t="str">
        <f t="shared" si="4"/>
        <v xml:space="preserve"> </v>
      </c>
      <c r="G52" s="107">
        <f t="shared" si="0"/>
        <v>0</v>
      </c>
      <c r="H52" s="107">
        <f t="shared" si="1"/>
        <v>0</v>
      </c>
      <c r="I52" s="108" t="str">
        <f t="shared" si="3"/>
        <v xml:space="preserve"> </v>
      </c>
    </row>
    <row r="53" spans="1:9" ht="18">
      <c r="A53" s="80"/>
      <c r="B53" s="85"/>
      <c r="C53" s="130"/>
      <c r="D53" s="80"/>
      <c r="E53" s="109"/>
      <c r="F53" s="106" t="str">
        <f t="shared" si="4"/>
        <v xml:space="preserve"> </v>
      </c>
      <c r="G53" s="110">
        <f t="shared" si="0"/>
        <v>0</v>
      </c>
      <c r="H53" s="110">
        <f t="shared" si="1"/>
        <v>0</v>
      </c>
      <c r="I53" s="108" t="str">
        <f t="shared" si="3"/>
        <v xml:space="preserve"> </v>
      </c>
    </row>
    <row r="54" spans="1:9" ht="18">
      <c r="A54" s="80"/>
      <c r="B54" s="85"/>
      <c r="C54" s="130"/>
      <c r="D54" s="80"/>
      <c r="E54" s="109"/>
      <c r="F54" s="106" t="str">
        <f t="shared" ref="F54:F104" si="5">IF(E54="ABHS","Y",IF(E54="Hand Wash","Y", IF(E54= "No hand hygiene done ","N"," ")))</f>
        <v xml:space="preserve"> </v>
      </c>
      <c r="G54" s="110">
        <f t="shared" si="0"/>
        <v>0</v>
      </c>
      <c r="H54" s="110">
        <f t="shared" si="1"/>
        <v>0</v>
      </c>
      <c r="I54" s="108" t="str">
        <f t="shared" si="3"/>
        <v xml:space="preserve"> </v>
      </c>
    </row>
    <row r="55" spans="1:9" ht="18">
      <c r="A55" s="80"/>
      <c r="B55" s="85"/>
      <c r="C55" s="130"/>
      <c r="D55" s="80"/>
      <c r="E55" s="109"/>
      <c r="F55" s="106" t="str">
        <f t="shared" si="5"/>
        <v xml:space="preserve"> </v>
      </c>
      <c r="G55" s="110">
        <f t="shared" si="0"/>
        <v>0</v>
      </c>
      <c r="H55" s="110">
        <f t="shared" si="1"/>
        <v>0</v>
      </c>
      <c r="I55" s="108" t="str">
        <f t="shared" si="3"/>
        <v xml:space="preserve"> </v>
      </c>
    </row>
    <row r="56" spans="1:9" ht="18">
      <c r="A56" s="80"/>
      <c r="B56" s="85"/>
      <c r="C56" s="130"/>
      <c r="D56" s="80"/>
      <c r="E56" s="109"/>
      <c r="F56" s="106" t="str">
        <f t="shared" si="5"/>
        <v xml:space="preserve"> </v>
      </c>
      <c r="G56" s="110">
        <f t="shared" si="0"/>
        <v>0</v>
      </c>
      <c r="H56" s="110">
        <f t="shared" si="1"/>
        <v>0</v>
      </c>
      <c r="I56" s="108" t="str">
        <f t="shared" si="3"/>
        <v xml:space="preserve"> </v>
      </c>
    </row>
    <row r="57" spans="1:9" ht="18">
      <c r="A57" s="80"/>
      <c r="B57" s="85"/>
      <c r="C57" s="130"/>
      <c r="D57" s="80"/>
      <c r="E57" s="109"/>
      <c r="F57" s="106" t="str">
        <f t="shared" si="5"/>
        <v xml:space="preserve"> </v>
      </c>
      <c r="G57" s="110">
        <f t="shared" si="0"/>
        <v>0</v>
      </c>
      <c r="H57" s="110">
        <f t="shared" si="1"/>
        <v>0</v>
      </c>
      <c r="I57" s="108" t="str">
        <f t="shared" si="3"/>
        <v xml:space="preserve"> </v>
      </c>
    </row>
    <row r="58" spans="1:9" ht="14.45" customHeight="1">
      <c r="A58" s="80"/>
      <c r="B58" s="85"/>
      <c r="C58" s="130"/>
      <c r="D58" s="80"/>
      <c r="E58" s="109"/>
      <c r="F58" s="106" t="str">
        <f t="shared" si="5"/>
        <v xml:space="preserve"> </v>
      </c>
      <c r="G58" s="110">
        <f t="shared" si="0"/>
        <v>0</v>
      </c>
      <c r="H58" s="110">
        <f t="shared" si="1"/>
        <v>0</v>
      </c>
      <c r="I58" s="108" t="str">
        <f t="shared" si="3"/>
        <v xml:space="preserve"> </v>
      </c>
    </row>
    <row r="59" spans="1:9" ht="14.45" customHeight="1">
      <c r="A59" s="80"/>
      <c r="B59" s="85"/>
      <c r="C59" s="130"/>
      <c r="D59" s="80"/>
      <c r="E59" s="109"/>
      <c r="F59" s="106" t="str">
        <f t="shared" si="5"/>
        <v xml:space="preserve"> </v>
      </c>
      <c r="G59" s="110">
        <f t="shared" si="0"/>
        <v>0</v>
      </c>
      <c r="H59" s="110">
        <f t="shared" si="1"/>
        <v>0</v>
      </c>
      <c r="I59" s="108" t="str">
        <f t="shared" si="3"/>
        <v xml:space="preserve"> </v>
      </c>
    </row>
    <row r="60" spans="1:9" ht="14.45" customHeight="1">
      <c r="A60" s="80"/>
      <c r="B60" s="85"/>
      <c r="C60" s="130"/>
      <c r="D60" s="80"/>
      <c r="E60" s="109"/>
      <c r="F60" s="106" t="str">
        <f t="shared" si="5"/>
        <v xml:space="preserve"> </v>
      </c>
      <c r="G60" s="110">
        <f t="shared" si="0"/>
        <v>0</v>
      </c>
      <c r="H60" s="110">
        <f t="shared" si="1"/>
        <v>0</v>
      </c>
      <c r="I60" s="108" t="str">
        <f t="shared" si="3"/>
        <v xml:space="preserve"> </v>
      </c>
    </row>
    <row r="61" spans="1:9" ht="15" customHeight="1">
      <c r="A61" s="80"/>
      <c r="B61" s="85"/>
      <c r="C61" s="130"/>
      <c r="D61" s="80"/>
      <c r="E61" s="109"/>
      <c r="F61" s="106" t="str">
        <f t="shared" si="5"/>
        <v xml:space="preserve"> </v>
      </c>
      <c r="G61" s="110">
        <f t="shared" si="0"/>
        <v>0</v>
      </c>
      <c r="H61" s="110">
        <f t="shared" si="1"/>
        <v>0</v>
      </c>
      <c r="I61" s="108" t="str">
        <f t="shared" si="3"/>
        <v xml:space="preserve"> </v>
      </c>
    </row>
    <row r="62" spans="1:9" ht="14.45" customHeight="1">
      <c r="A62" s="80"/>
      <c r="B62" s="85"/>
      <c r="C62" s="130"/>
      <c r="D62" s="80"/>
      <c r="E62" s="109"/>
      <c r="F62" s="106" t="str">
        <f t="shared" si="5"/>
        <v xml:space="preserve"> </v>
      </c>
      <c r="G62" s="110">
        <f t="shared" si="0"/>
        <v>0</v>
      </c>
      <c r="H62" s="110">
        <f t="shared" si="1"/>
        <v>0</v>
      </c>
      <c r="I62" s="108" t="str">
        <f t="shared" si="3"/>
        <v xml:space="preserve"> </v>
      </c>
    </row>
    <row r="63" spans="1:9" ht="15.75" customHeight="1">
      <c r="A63" s="80"/>
      <c r="B63" s="85"/>
      <c r="C63" s="130"/>
      <c r="D63" s="80"/>
      <c r="E63" s="109"/>
      <c r="F63" s="106" t="str">
        <f t="shared" si="5"/>
        <v xml:space="preserve"> </v>
      </c>
      <c r="G63" s="110">
        <f t="shared" si="0"/>
        <v>0</v>
      </c>
      <c r="H63" s="110">
        <f t="shared" si="1"/>
        <v>0</v>
      </c>
      <c r="I63" s="108" t="str">
        <f t="shared" si="3"/>
        <v xml:space="preserve"> </v>
      </c>
    </row>
    <row r="64" spans="1:9" ht="15" customHeight="1">
      <c r="A64" s="80"/>
      <c r="B64" s="85"/>
      <c r="C64" s="130"/>
      <c r="D64" s="80"/>
      <c r="E64" s="109"/>
      <c r="F64" s="106" t="str">
        <f t="shared" si="5"/>
        <v xml:space="preserve"> </v>
      </c>
      <c r="G64" s="110">
        <f t="shared" si="0"/>
        <v>0</v>
      </c>
      <c r="H64" s="110">
        <f t="shared" si="1"/>
        <v>0</v>
      </c>
      <c r="I64" s="108" t="str">
        <f t="shared" si="3"/>
        <v xml:space="preserve"> </v>
      </c>
    </row>
    <row r="65" spans="1:9" ht="15.75" customHeight="1">
      <c r="A65" s="80"/>
      <c r="B65" s="85"/>
      <c r="C65" s="130"/>
      <c r="D65" s="80"/>
      <c r="E65" s="109"/>
      <c r="F65" s="106" t="str">
        <f t="shared" si="5"/>
        <v xml:space="preserve"> </v>
      </c>
      <c r="G65" s="110">
        <f t="shared" si="0"/>
        <v>0</v>
      </c>
      <c r="H65" s="110">
        <f t="shared" si="1"/>
        <v>0</v>
      </c>
      <c r="I65" s="108" t="str">
        <f t="shared" si="3"/>
        <v xml:space="preserve"> </v>
      </c>
    </row>
    <row r="66" spans="1:9" ht="18">
      <c r="A66" s="80"/>
      <c r="B66" s="85"/>
      <c r="C66" s="130"/>
      <c r="D66" s="80"/>
      <c r="E66" s="109"/>
      <c r="F66" s="106" t="str">
        <f t="shared" si="5"/>
        <v xml:space="preserve"> </v>
      </c>
      <c r="G66" s="110">
        <f t="shared" si="0"/>
        <v>0</v>
      </c>
      <c r="H66" s="110">
        <f t="shared" si="1"/>
        <v>0</v>
      </c>
      <c r="I66" s="108" t="str">
        <f t="shared" si="3"/>
        <v xml:space="preserve"> </v>
      </c>
    </row>
    <row r="67" spans="1:9" ht="18">
      <c r="A67" s="80"/>
      <c r="B67" s="85"/>
      <c r="C67" s="130"/>
      <c r="D67" s="80"/>
      <c r="E67" s="109"/>
      <c r="F67" s="106" t="str">
        <f t="shared" si="5"/>
        <v xml:space="preserve"> </v>
      </c>
      <c r="G67" s="110">
        <f t="shared" si="0"/>
        <v>0</v>
      </c>
      <c r="H67" s="110">
        <f t="shared" si="1"/>
        <v>0</v>
      </c>
      <c r="I67" s="108" t="str">
        <f t="shared" si="3"/>
        <v xml:space="preserve"> </v>
      </c>
    </row>
    <row r="68" spans="1:9" ht="18">
      <c r="A68" s="80"/>
      <c r="B68" s="85"/>
      <c r="C68" s="130"/>
      <c r="D68" s="80"/>
      <c r="E68" s="109"/>
      <c r="F68" s="106" t="str">
        <f t="shared" si="5"/>
        <v xml:space="preserve"> </v>
      </c>
      <c r="G68" s="110">
        <f t="shared" ref="G68:G104" si="6">COUNTIF(F68:F68,"Y")</f>
        <v>0</v>
      </c>
      <c r="H68" s="110">
        <f t="shared" ref="H68:H104" si="7">COUNTIF(F68:F68,"N")</f>
        <v>0</v>
      </c>
      <c r="I68" s="108" t="str">
        <f t="shared" si="3"/>
        <v xml:space="preserve"> </v>
      </c>
    </row>
    <row r="69" spans="1:9" ht="18">
      <c r="A69" s="80"/>
      <c r="B69" s="85"/>
      <c r="C69" s="130"/>
      <c r="D69" s="80"/>
      <c r="E69" s="109"/>
      <c r="F69" s="106" t="str">
        <f t="shared" si="5"/>
        <v xml:space="preserve"> </v>
      </c>
      <c r="G69" s="110">
        <f t="shared" si="6"/>
        <v>0</v>
      </c>
      <c r="H69" s="110">
        <f t="shared" si="7"/>
        <v>0</v>
      </c>
      <c r="I69" s="108" t="str">
        <f t="shared" ref="I69:I104" si="8">IFERROR(G69/(SUM(G69:H69))," ")</f>
        <v xml:space="preserve"> </v>
      </c>
    </row>
    <row r="70" spans="1:9" ht="18">
      <c r="A70" s="80"/>
      <c r="B70" s="85"/>
      <c r="C70" s="130"/>
      <c r="D70" s="80"/>
      <c r="E70" s="109"/>
      <c r="F70" s="106" t="str">
        <f t="shared" si="5"/>
        <v xml:space="preserve"> </v>
      </c>
      <c r="G70" s="110">
        <f t="shared" si="6"/>
        <v>0</v>
      </c>
      <c r="H70" s="110">
        <f t="shared" si="7"/>
        <v>0</v>
      </c>
      <c r="I70" s="108" t="str">
        <f t="shared" si="8"/>
        <v xml:space="preserve"> </v>
      </c>
    </row>
    <row r="71" spans="1:9" ht="18">
      <c r="A71" s="80"/>
      <c r="B71" s="85"/>
      <c r="C71" s="130"/>
      <c r="D71" s="80"/>
      <c r="E71" s="109"/>
      <c r="F71" s="106" t="str">
        <f t="shared" si="5"/>
        <v xml:space="preserve"> </v>
      </c>
      <c r="G71" s="110">
        <f t="shared" si="6"/>
        <v>0</v>
      </c>
      <c r="H71" s="110">
        <f t="shared" si="7"/>
        <v>0</v>
      </c>
      <c r="I71" s="108" t="str">
        <f t="shared" si="8"/>
        <v xml:space="preserve"> </v>
      </c>
    </row>
    <row r="72" spans="1:9" ht="18">
      <c r="A72" s="80"/>
      <c r="B72" s="85"/>
      <c r="C72" s="130"/>
      <c r="D72" s="80"/>
      <c r="E72" s="109"/>
      <c r="F72" s="106" t="str">
        <f t="shared" si="5"/>
        <v xml:space="preserve"> </v>
      </c>
      <c r="G72" s="110">
        <f t="shared" si="6"/>
        <v>0</v>
      </c>
      <c r="H72" s="110">
        <f t="shared" si="7"/>
        <v>0</v>
      </c>
      <c r="I72" s="108" t="str">
        <f t="shared" si="8"/>
        <v xml:space="preserve"> </v>
      </c>
    </row>
    <row r="73" spans="1:9" ht="18">
      <c r="A73" s="80"/>
      <c r="B73" s="85"/>
      <c r="C73" s="130"/>
      <c r="D73" s="80"/>
      <c r="E73" s="109"/>
      <c r="F73" s="106" t="str">
        <f t="shared" si="5"/>
        <v xml:space="preserve"> </v>
      </c>
      <c r="G73" s="110">
        <f t="shared" si="6"/>
        <v>0</v>
      </c>
      <c r="H73" s="110">
        <f t="shared" si="7"/>
        <v>0</v>
      </c>
      <c r="I73" s="108" t="str">
        <f t="shared" si="8"/>
        <v xml:space="preserve"> </v>
      </c>
    </row>
    <row r="74" spans="1:9" ht="18">
      <c r="A74" s="80"/>
      <c r="B74" s="85"/>
      <c r="C74" s="130"/>
      <c r="D74" s="80"/>
      <c r="E74" s="109"/>
      <c r="F74" s="106" t="str">
        <f t="shared" si="5"/>
        <v xml:space="preserve"> </v>
      </c>
      <c r="G74" s="110">
        <f t="shared" si="6"/>
        <v>0</v>
      </c>
      <c r="H74" s="110">
        <f t="shared" si="7"/>
        <v>0</v>
      </c>
      <c r="I74" s="108" t="str">
        <f t="shared" si="8"/>
        <v xml:space="preserve"> </v>
      </c>
    </row>
    <row r="75" spans="1:9" ht="18">
      <c r="A75" s="80"/>
      <c r="B75" s="85"/>
      <c r="C75" s="130"/>
      <c r="D75" s="80"/>
      <c r="E75" s="109"/>
      <c r="F75" s="106" t="str">
        <f t="shared" si="5"/>
        <v xml:space="preserve"> </v>
      </c>
      <c r="G75" s="110">
        <f t="shared" si="6"/>
        <v>0</v>
      </c>
      <c r="H75" s="110">
        <f t="shared" si="7"/>
        <v>0</v>
      </c>
      <c r="I75" s="108" t="str">
        <f t="shared" si="8"/>
        <v xml:space="preserve"> </v>
      </c>
    </row>
    <row r="76" spans="1:9" ht="18">
      <c r="A76" s="80"/>
      <c r="B76" s="85"/>
      <c r="C76" s="130"/>
      <c r="D76" s="80"/>
      <c r="E76" s="109"/>
      <c r="F76" s="106" t="str">
        <f t="shared" si="5"/>
        <v xml:space="preserve"> </v>
      </c>
      <c r="G76" s="110">
        <f t="shared" si="6"/>
        <v>0</v>
      </c>
      <c r="H76" s="110">
        <f t="shared" si="7"/>
        <v>0</v>
      </c>
      <c r="I76" s="108" t="str">
        <f t="shared" si="8"/>
        <v xml:space="preserve"> </v>
      </c>
    </row>
    <row r="77" spans="1:9" ht="18">
      <c r="A77" s="80"/>
      <c r="B77" s="85"/>
      <c r="C77" s="130"/>
      <c r="D77" s="80"/>
      <c r="E77" s="109"/>
      <c r="F77" s="106" t="str">
        <f t="shared" si="5"/>
        <v xml:space="preserve"> </v>
      </c>
      <c r="G77" s="110">
        <f t="shared" si="6"/>
        <v>0</v>
      </c>
      <c r="H77" s="110">
        <f t="shared" si="7"/>
        <v>0</v>
      </c>
      <c r="I77" s="108" t="str">
        <f t="shared" si="8"/>
        <v xml:space="preserve"> </v>
      </c>
    </row>
    <row r="78" spans="1:9" ht="18">
      <c r="A78" s="80"/>
      <c r="B78" s="85"/>
      <c r="C78" s="130"/>
      <c r="D78" s="80"/>
      <c r="E78" s="109"/>
      <c r="F78" s="106" t="str">
        <f t="shared" si="5"/>
        <v xml:space="preserve"> </v>
      </c>
      <c r="G78" s="110">
        <f t="shared" si="6"/>
        <v>0</v>
      </c>
      <c r="H78" s="110">
        <f t="shared" si="7"/>
        <v>0</v>
      </c>
      <c r="I78" s="108" t="str">
        <f t="shared" si="8"/>
        <v xml:space="preserve"> </v>
      </c>
    </row>
    <row r="79" spans="1:9" ht="18">
      <c r="A79" s="80"/>
      <c r="B79" s="85"/>
      <c r="C79" s="130"/>
      <c r="D79" s="80"/>
      <c r="E79" s="109"/>
      <c r="F79" s="106" t="str">
        <f t="shared" si="5"/>
        <v xml:space="preserve"> </v>
      </c>
      <c r="G79" s="110">
        <f t="shared" si="6"/>
        <v>0</v>
      </c>
      <c r="H79" s="110">
        <f t="shared" si="7"/>
        <v>0</v>
      </c>
      <c r="I79" s="108" t="str">
        <f t="shared" si="8"/>
        <v xml:space="preserve"> </v>
      </c>
    </row>
    <row r="80" spans="1:9" ht="18">
      <c r="A80" s="80"/>
      <c r="B80" s="85"/>
      <c r="C80" s="130"/>
      <c r="D80" s="80"/>
      <c r="E80" s="109"/>
      <c r="F80" s="106" t="str">
        <f t="shared" si="5"/>
        <v xml:space="preserve"> </v>
      </c>
      <c r="G80" s="110">
        <f t="shared" si="6"/>
        <v>0</v>
      </c>
      <c r="H80" s="110">
        <f t="shared" si="7"/>
        <v>0</v>
      </c>
      <c r="I80" s="108" t="str">
        <f t="shared" si="8"/>
        <v xml:space="preserve"> </v>
      </c>
    </row>
    <row r="81" spans="1:9" ht="18">
      <c r="A81" s="80"/>
      <c r="B81" s="85"/>
      <c r="C81" s="130"/>
      <c r="D81" s="80"/>
      <c r="E81" s="109"/>
      <c r="F81" s="106" t="str">
        <f t="shared" si="5"/>
        <v xml:space="preserve"> </v>
      </c>
      <c r="G81" s="110">
        <f t="shared" si="6"/>
        <v>0</v>
      </c>
      <c r="H81" s="110">
        <f t="shared" si="7"/>
        <v>0</v>
      </c>
      <c r="I81" s="108" t="str">
        <f t="shared" si="8"/>
        <v xml:space="preserve"> </v>
      </c>
    </row>
    <row r="82" spans="1:9" ht="18">
      <c r="A82" s="80"/>
      <c r="B82" s="85"/>
      <c r="C82" s="130"/>
      <c r="D82" s="80"/>
      <c r="E82" s="109"/>
      <c r="F82" s="106" t="str">
        <f t="shared" si="5"/>
        <v xml:space="preserve"> </v>
      </c>
      <c r="G82" s="110">
        <f t="shared" si="6"/>
        <v>0</v>
      </c>
      <c r="H82" s="110">
        <f t="shared" si="7"/>
        <v>0</v>
      </c>
      <c r="I82" s="108" t="str">
        <f t="shared" si="8"/>
        <v xml:space="preserve"> </v>
      </c>
    </row>
    <row r="83" spans="1:9" ht="18">
      <c r="A83" s="80"/>
      <c r="B83" s="85"/>
      <c r="C83" s="130"/>
      <c r="D83" s="80"/>
      <c r="E83" s="109"/>
      <c r="F83" s="106" t="str">
        <f t="shared" si="5"/>
        <v xml:space="preserve"> </v>
      </c>
      <c r="G83" s="110">
        <f t="shared" si="6"/>
        <v>0</v>
      </c>
      <c r="H83" s="110">
        <f t="shared" si="7"/>
        <v>0</v>
      </c>
      <c r="I83" s="108" t="str">
        <f t="shared" si="8"/>
        <v xml:space="preserve"> </v>
      </c>
    </row>
    <row r="84" spans="1:9" ht="18">
      <c r="A84" s="80"/>
      <c r="B84" s="85"/>
      <c r="C84" s="130"/>
      <c r="D84" s="80"/>
      <c r="E84" s="109"/>
      <c r="F84" s="106" t="str">
        <f t="shared" si="5"/>
        <v xml:space="preserve"> </v>
      </c>
      <c r="G84" s="110">
        <f t="shared" si="6"/>
        <v>0</v>
      </c>
      <c r="H84" s="110">
        <f t="shared" si="7"/>
        <v>0</v>
      </c>
      <c r="I84" s="108" t="str">
        <f t="shared" si="8"/>
        <v xml:space="preserve"> </v>
      </c>
    </row>
    <row r="85" spans="1:9" ht="18">
      <c r="A85" s="80"/>
      <c r="B85" s="85"/>
      <c r="C85" s="130"/>
      <c r="D85" s="80"/>
      <c r="E85" s="109"/>
      <c r="F85" s="106" t="str">
        <f t="shared" si="5"/>
        <v xml:space="preserve"> </v>
      </c>
      <c r="G85" s="110">
        <f t="shared" si="6"/>
        <v>0</v>
      </c>
      <c r="H85" s="110">
        <f t="shared" si="7"/>
        <v>0</v>
      </c>
      <c r="I85" s="108" t="str">
        <f t="shared" si="8"/>
        <v xml:space="preserve"> </v>
      </c>
    </row>
    <row r="86" spans="1:9" ht="18">
      <c r="A86" s="80"/>
      <c r="B86" s="85"/>
      <c r="C86" s="130"/>
      <c r="D86" s="80"/>
      <c r="E86" s="109"/>
      <c r="F86" s="106" t="str">
        <f t="shared" si="5"/>
        <v xml:space="preserve"> </v>
      </c>
      <c r="G86" s="110">
        <f t="shared" si="6"/>
        <v>0</v>
      </c>
      <c r="H86" s="110">
        <f t="shared" si="7"/>
        <v>0</v>
      </c>
      <c r="I86" s="108" t="str">
        <f t="shared" si="8"/>
        <v xml:space="preserve"> </v>
      </c>
    </row>
    <row r="87" spans="1:9" ht="18">
      <c r="A87" s="80"/>
      <c r="B87" s="85"/>
      <c r="C87" s="130"/>
      <c r="D87" s="80"/>
      <c r="E87" s="109"/>
      <c r="F87" s="106" t="str">
        <f t="shared" si="5"/>
        <v xml:space="preserve"> </v>
      </c>
      <c r="G87" s="110">
        <f t="shared" si="6"/>
        <v>0</v>
      </c>
      <c r="H87" s="110">
        <f t="shared" si="7"/>
        <v>0</v>
      </c>
      <c r="I87" s="108" t="str">
        <f t="shared" si="8"/>
        <v xml:space="preserve"> </v>
      </c>
    </row>
    <row r="88" spans="1:9" ht="18">
      <c r="A88" s="80"/>
      <c r="B88" s="85"/>
      <c r="C88" s="130"/>
      <c r="D88" s="80"/>
      <c r="E88" s="109"/>
      <c r="F88" s="106" t="str">
        <f t="shared" si="5"/>
        <v xml:space="preserve"> </v>
      </c>
      <c r="G88" s="110">
        <f t="shared" si="6"/>
        <v>0</v>
      </c>
      <c r="H88" s="110">
        <f t="shared" si="7"/>
        <v>0</v>
      </c>
      <c r="I88" s="108" t="str">
        <f t="shared" si="8"/>
        <v xml:space="preserve"> </v>
      </c>
    </row>
    <row r="89" spans="1:9" ht="18">
      <c r="A89" s="80"/>
      <c r="B89" s="85"/>
      <c r="C89" s="130"/>
      <c r="D89" s="80"/>
      <c r="E89" s="109"/>
      <c r="F89" s="106" t="str">
        <f t="shared" si="5"/>
        <v xml:space="preserve"> </v>
      </c>
      <c r="G89" s="110">
        <f t="shared" si="6"/>
        <v>0</v>
      </c>
      <c r="H89" s="110">
        <f t="shared" si="7"/>
        <v>0</v>
      </c>
      <c r="I89" s="108" t="str">
        <f t="shared" si="8"/>
        <v xml:space="preserve"> </v>
      </c>
    </row>
    <row r="90" spans="1:9" ht="18">
      <c r="A90" s="80"/>
      <c r="B90" s="85"/>
      <c r="C90" s="130"/>
      <c r="D90" s="80"/>
      <c r="E90" s="109"/>
      <c r="F90" s="106" t="str">
        <f t="shared" si="5"/>
        <v xml:space="preserve"> </v>
      </c>
      <c r="G90" s="110">
        <f t="shared" si="6"/>
        <v>0</v>
      </c>
      <c r="H90" s="110">
        <f t="shared" si="7"/>
        <v>0</v>
      </c>
      <c r="I90" s="108" t="str">
        <f t="shared" si="8"/>
        <v xml:space="preserve"> </v>
      </c>
    </row>
    <row r="91" spans="1:9" ht="18">
      <c r="A91" s="80"/>
      <c r="B91" s="85"/>
      <c r="C91" s="130"/>
      <c r="D91" s="80"/>
      <c r="E91" s="109"/>
      <c r="F91" s="106" t="str">
        <f t="shared" si="5"/>
        <v xml:space="preserve"> </v>
      </c>
      <c r="G91" s="110">
        <f t="shared" si="6"/>
        <v>0</v>
      </c>
      <c r="H91" s="110">
        <f t="shared" si="7"/>
        <v>0</v>
      </c>
      <c r="I91" s="108" t="str">
        <f t="shared" si="8"/>
        <v xml:space="preserve"> </v>
      </c>
    </row>
    <row r="92" spans="1:9" ht="18">
      <c r="A92" s="80"/>
      <c r="B92" s="85"/>
      <c r="C92" s="130"/>
      <c r="D92" s="80"/>
      <c r="E92" s="109"/>
      <c r="F92" s="106" t="str">
        <f t="shared" si="5"/>
        <v xml:space="preserve"> </v>
      </c>
      <c r="G92" s="110">
        <f t="shared" si="6"/>
        <v>0</v>
      </c>
      <c r="H92" s="110">
        <f t="shared" si="7"/>
        <v>0</v>
      </c>
      <c r="I92" s="108" t="str">
        <f t="shared" si="8"/>
        <v xml:space="preserve"> </v>
      </c>
    </row>
    <row r="93" spans="1:9" ht="18">
      <c r="A93" s="80"/>
      <c r="B93" s="85"/>
      <c r="C93" s="130"/>
      <c r="D93" s="80"/>
      <c r="E93" s="109"/>
      <c r="F93" s="106" t="str">
        <f t="shared" si="5"/>
        <v xml:space="preserve"> </v>
      </c>
      <c r="G93" s="110">
        <f t="shared" si="6"/>
        <v>0</v>
      </c>
      <c r="H93" s="110">
        <f t="shared" si="7"/>
        <v>0</v>
      </c>
      <c r="I93" s="108" t="str">
        <f t="shared" si="8"/>
        <v xml:space="preserve"> </v>
      </c>
    </row>
    <row r="94" spans="1:9" ht="18">
      <c r="A94" s="80"/>
      <c r="B94" s="85"/>
      <c r="C94" s="130"/>
      <c r="D94" s="80"/>
      <c r="E94" s="109"/>
      <c r="F94" s="106" t="str">
        <f t="shared" si="5"/>
        <v xml:space="preserve"> </v>
      </c>
      <c r="G94" s="110">
        <f t="shared" si="6"/>
        <v>0</v>
      </c>
      <c r="H94" s="110">
        <f t="shared" si="7"/>
        <v>0</v>
      </c>
      <c r="I94" s="108" t="str">
        <f t="shared" si="8"/>
        <v xml:space="preserve"> </v>
      </c>
    </row>
    <row r="95" spans="1:9" ht="18">
      <c r="A95" s="80"/>
      <c r="B95" s="85"/>
      <c r="C95" s="130"/>
      <c r="D95" s="80"/>
      <c r="E95" s="109"/>
      <c r="F95" s="106" t="str">
        <f t="shared" si="5"/>
        <v xml:space="preserve"> </v>
      </c>
      <c r="G95" s="110">
        <f t="shared" si="6"/>
        <v>0</v>
      </c>
      <c r="H95" s="110">
        <f t="shared" si="7"/>
        <v>0</v>
      </c>
      <c r="I95" s="108" t="str">
        <f t="shared" si="8"/>
        <v xml:space="preserve"> </v>
      </c>
    </row>
    <row r="96" spans="1:9" ht="18">
      <c r="A96" s="80"/>
      <c r="B96" s="85"/>
      <c r="C96" s="130"/>
      <c r="D96" s="80"/>
      <c r="E96" s="109"/>
      <c r="F96" s="106" t="str">
        <f t="shared" si="5"/>
        <v xml:space="preserve"> </v>
      </c>
      <c r="G96" s="110">
        <f t="shared" si="6"/>
        <v>0</v>
      </c>
      <c r="H96" s="110">
        <f t="shared" si="7"/>
        <v>0</v>
      </c>
      <c r="I96" s="108" t="str">
        <f t="shared" si="8"/>
        <v xml:space="preserve"> </v>
      </c>
    </row>
    <row r="97" spans="1:9" ht="18">
      <c r="A97" s="80"/>
      <c r="B97" s="85"/>
      <c r="C97" s="130"/>
      <c r="D97" s="80"/>
      <c r="E97" s="109"/>
      <c r="F97" s="106" t="str">
        <f t="shared" si="5"/>
        <v xml:space="preserve"> </v>
      </c>
      <c r="G97" s="110">
        <f t="shared" si="6"/>
        <v>0</v>
      </c>
      <c r="H97" s="110">
        <f t="shared" si="7"/>
        <v>0</v>
      </c>
      <c r="I97" s="108" t="str">
        <f t="shared" si="8"/>
        <v xml:space="preserve"> </v>
      </c>
    </row>
    <row r="98" spans="1:9" ht="18">
      <c r="A98" s="80"/>
      <c r="B98" s="85"/>
      <c r="C98" s="130"/>
      <c r="D98" s="80"/>
      <c r="E98" s="109"/>
      <c r="F98" s="106" t="str">
        <f t="shared" si="5"/>
        <v xml:space="preserve"> </v>
      </c>
      <c r="G98" s="110">
        <f t="shared" si="6"/>
        <v>0</v>
      </c>
      <c r="H98" s="110">
        <f t="shared" si="7"/>
        <v>0</v>
      </c>
      <c r="I98" s="108" t="str">
        <f t="shared" si="8"/>
        <v xml:space="preserve"> </v>
      </c>
    </row>
    <row r="99" spans="1:9" ht="18">
      <c r="A99" s="80"/>
      <c r="B99" s="85"/>
      <c r="C99" s="130"/>
      <c r="D99" s="80"/>
      <c r="E99" s="109"/>
      <c r="F99" s="106" t="str">
        <f t="shared" si="5"/>
        <v xml:space="preserve"> </v>
      </c>
      <c r="G99" s="110">
        <f t="shared" si="6"/>
        <v>0</v>
      </c>
      <c r="H99" s="110">
        <f t="shared" si="7"/>
        <v>0</v>
      </c>
      <c r="I99" s="108" t="str">
        <f t="shared" si="8"/>
        <v xml:space="preserve"> </v>
      </c>
    </row>
    <row r="100" spans="1:9" ht="18">
      <c r="A100" s="80"/>
      <c r="B100" s="85"/>
      <c r="C100" s="130"/>
      <c r="D100" s="80"/>
      <c r="E100" s="109"/>
      <c r="F100" s="106" t="str">
        <f t="shared" si="5"/>
        <v xml:space="preserve"> </v>
      </c>
      <c r="G100" s="110">
        <f t="shared" si="6"/>
        <v>0</v>
      </c>
      <c r="H100" s="110">
        <f t="shared" si="7"/>
        <v>0</v>
      </c>
      <c r="I100" s="108" t="str">
        <f t="shared" si="8"/>
        <v xml:space="preserve"> </v>
      </c>
    </row>
    <row r="101" spans="1:9" ht="18">
      <c r="A101" s="80"/>
      <c r="B101" s="85"/>
      <c r="C101" s="130"/>
      <c r="D101" s="80"/>
      <c r="E101" s="109"/>
      <c r="F101" s="106" t="str">
        <f t="shared" si="5"/>
        <v xml:space="preserve"> </v>
      </c>
      <c r="G101" s="110">
        <f t="shared" si="6"/>
        <v>0</v>
      </c>
      <c r="H101" s="110">
        <f t="shared" si="7"/>
        <v>0</v>
      </c>
      <c r="I101" s="108" t="str">
        <f t="shared" si="8"/>
        <v xml:space="preserve"> </v>
      </c>
    </row>
    <row r="102" spans="1:9" ht="18">
      <c r="A102" s="80"/>
      <c r="B102" s="85"/>
      <c r="C102" s="130"/>
      <c r="D102" s="80"/>
      <c r="E102" s="109"/>
      <c r="F102" s="106" t="str">
        <f t="shared" si="5"/>
        <v xml:space="preserve"> </v>
      </c>
      <c r="G102" s="110">
        <f t="shared" si="6"/>
        <v>0</v>
      </c>
      <c r="H102" s="110">
        <f t="shared" si="7"/>
        <v>0</v>
      </c>
      <c r="I102" s="108" t="str">
        <f t="shared" si="8"/>
        <v xml:space="preserve"> </v>
      </c>
    </row>
    <row r="103" spans="1:9" ht="18">
      <c r="A103" s="80"/>
      <c r="B103" s="85"/>
      <c r="C103" s="130"/>
      <c r="D103" s="80"/>
      <c r="E103" s="109"/>
      <c r="F103" s="106" t="str">
        <f t="shared" si="5"/>
        <v xml:space="preserve"> </v>
      </c>
      <c r="G103" s="110">
        <f t="shared" si="6"/>
        <v>0</v>
      </c>
      <c r="H103" s="110">
        <f t="shared" si="7"/>
        <v>0</v>
      </c>
      <c r="I103" s="108" t="str">
        <f t="shared" si="8"/>
        <v xml:space="preserve"> </v>
      </c>
    </row>
    <row r="104" spans="1:9" ht="18.75" thickBot="1">
      <c r="A104" s="80"/>
      <c r="B104" s="85"/>
      <c r="C104" s="130"/>
      <c r="D104" s="80"/>
      <c r="E104" s="109"/>
      <c r="F104" s="106" t="str">
        <f t="shared" si="5"/>
        <v xml:space="preserve"> </v>
      </c>
      <c r="G104" s="110">
        <f t="shared" si="6"/>
        <v>0</v>
      </c>
      <c r="H104" s="110">
        <f t="shared" si="7"/>
        <v>0</v>
      </c>
      <c r="I104" s="108" t="str">
        <f t="shared" si="8"/>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i3UO38YdIKj250Ei0VYJnW+Kvbixkm+aa9ugEH0HcA6wTMrQmF6NCPuS+TVyZMm1mNd7uZpc8QC16fZagBQOaA==" saltValue="CtL7wAMkV6CXzLnVbj2MhA==" spinCount="100000" sheet="1" objects="1" scenarios="1"/>
  <mergeCells count="6">
    <mergeCell ref="A1:E1"/>
    <mergeCell ref="A2:E2"/>
    <mergeCell ref="B109:D115"/>
    <mergeCell ref="G111:I111"/>
    <mergeCell ref="G112:I112"/>
    <mergeCell ref="G114:H114"/>
  </mergeCells>
  <conditionalFormatting sqref="F4:F104">
    <cfRule type="containsText" dxfId="59" priority="1" operator="containsText" text="x">
      <formula>NOT(ISERROR(SEARCH("x",F4)))</formula>
    </cfRule>
    <cfRule type="cellIs" dxfId="58" priority="2" operator="equal">
      <formula>"n/a"</formula>
    </cfRule>
    <cfRule type="containsBlanks" dxfId="57" priority="3">
      <formula>LEN(TRIM(F4))=0</formula>
    </cfRule>
    <cfRule type="cellIs" dxfId="56" priority="4" stopIfTrue="1" operator="equal">
      <formula>"N"</formula>
    </cfRule>
    <cfRule type="cellIs" dxfId="55" priority="5" stopIfTrue="1" operator="equal">
      <formula>"Y"</formula>
    </cfRule>
  </conditionalFormatting>
  <dataValidations count="3">
    <dataValidation type="list" allowBlank="1" showInputMessage="1" showErrorMessage="1" sqref="E4:E104" xr:uid="{FDA14889-1015-4480-9586-819484483635}">
      <formula1>"ABHS, Hand Wash, No hand hygiene done "</formula1>
    </dataValidation>
    <dataValidation type="list" allowBlank="1" showInputMessage="1" showErrorMessage="1" sqref="D4:D104" xr:uid="{7E59A31A-EBE9-4699-A74B-B03DF8D21BF3}">
      <formula1>"Room entry, Room exit, Before patient/resident contact, Before clean/aseptic procedure, After patient/resident contact, After glove removal"</formula1>
    </dataValidation>
    <dataValidation type="list" allowBlank="1" showInputMessage="1" showErrorMessage="1" sqref="A4:A104" xr:uid="{60707099-8DDF-42D1-8074-AEAAE20E76FF}">
      <formula1>"Ancillary, Dietary, EVS, Nursing, Phlebotomist, Physician, Respiatory, Other, Unknown"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628C-CFD0-49E7-9769-C8B3C91CCBBD}">
  <sheetPr codeName="Sheet7"/>
  <dimension ref="A1:I115"/>
  <sheetViews>
    <sheetView workbookViewId="0">
      <selection activeCell="B4" sqref="B4"/>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Statistics'!D3)</f>
        <v>Month_2</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jYVSh63eLLvgFY4BwiNYUFvBh70gBqNcrBt+mcH2WWUfCBeD2pzggqGb3A3IkbyjupZ5ukjscHrt6//iLEInEQ==" saltValue="w3gbxiHXD/1r73zdWnQHIA==" spinCount="100000" sheet="1" objects="1" scenarios="1"/>
  <mergeCells count="6">
    <mergeCell ref="B109:D115"/>
    <mergeCell ref="G111:I111"/>
    <mergeCell ref="G112:I112"/>
    <mergeCell ref="G114:H114"/>
    <mergeCell ref="A1:E1"/>
    <mergeCell ref="A2:E2"/>
  </mergeCells>
  <conditionalFormatting sqref="F4:F104">
    <cfRule type="containsText" dxfId="54" priority="1" operator="containsText" text="x">
      <formula>NOT(ISERROR(SEARCH("x",F4)))</formula>
    </cfRule>
    <cfRule type="cellIs" dxfId="53" priority="2" operator="equal">
      <formula>"n/a"</formula>
    </cfRule>
    <cfRule type="containsBlanks" dxfId="52" priority="3">
      <formula>LEN(TRIM(F4))=0</formula>
    </cfRule>
    <cfRule type="cellIs" dxfId="51" priority="4" stopIfTrue="1" operator="equal">
      <formula>"N"</formula>
    </cfRule>
    <cfRule type="cellIs" dxfId="50" priority="5" stopIfTrue="1" operator="equal">
      <formula>"Y"</formula>
    </cfRule>
  </conditionalFormatting>
  <dataValidations count="3">
    <dataValidation type="list" allowBlank="1" showInputMessage="1" showErrorMessage="1" sqref="D4:D104" xr:uid="{A4CC847E-3B79-4971-995A-20F201943470}">
      <formula1>"Room entry, Room exit, Before patient/resident contact, Before clean/aseptic procedure, After patient/resident contact, After glove removal"</formula1>
    </dataValidation>
    <dataValidation type="list" allowBlank="1" showInputMessage="1" showErrorMessage="1" sqref="E4:E104" xr:uid="{A3DC0811-5F49-4A41-8EA4-91B276E46352}">
      <formula1>"ABHS, Hand Wash, No hand hygiene done "</formula1>
    </dataValidation>
    <dataValidation type="list" allowBlank="1" showInputMessage="1" showErrorMessage="1" sqref="A4:A104" xr:uid="{D43F826C-DAED-4A0C-A56B-943C07BE5492}">
      <formula1>"Ancillary, Dietary, EVS, Nursing, Phlebotomist, Physician, Respiatory, Other, Unknown"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EDBE-8FBC-456B-AFA1-C4B226960AE6}">
  <sheetPr codeName="Sheet8"/>
  <dimension ref="A1:I115"/>
  <sheetViews>
    <sheetView topLeftCell="A85" workbookViewId="0">
      <selection activeCell="E97" sqref="E97:E102"/>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Statistics'!E3)</f>
        <v>Month_3</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fEeWb6yawrIpEZp7fik1jbmCAlkGffJHVeoVuiULu/oB7HyZw3aVVylt2cTWPUDNj7v9GNtEEhsw8ofp8p7W9g==" saltValue="bYjxJr5OygjU4xPbP8+Wzg==" spinCount="100000" sheet="1" objects="1" scenarios="1"/>
  <mergeCells count="6">
    <mergeCell ref="B109:D115"/>
    <mergeCell ref="G111:I111"/>
    <mergeCell ref="G112:I112"/>
    <mergeCell ref="G114:H114"/>
    <mergeCell ref="A1:E1"/>
    <mergeCell ref="A2:E2"/>
  </mergeCells>
  <conditionalFormatting sqref="F4:F104">
    <cfRule type="containsText" dxfId="49" priority="1" operator="containsText" text="x">
      <formula>NOT(ISERROR(SEARCH("x",F4)))</formula>
    </cfRule>
    <cfRule type="cellIs" dxfId="48" priority="2" operator="equal">
      <formula>"n/a"</formula>
    </cfRule>
    <cfRule type="containsBlanks" dxfId="47" priority="3">
      <formula>LEN(TRIM(F4))=0</formula>
    </cfRule>
    <cfRule type="cellIs" dxfId="46" priority="4" stopIfTrue="1" operator="equal">
      <formula>"N"</formula>
    </cfRule>
    <cfRule type="cellIs" dxfId="45" priority="5" stopIfTrue="1" operator="equal">
      <formula>"Y"</formula>
    </cfRule>
  </conditionalFormatting>
  <dataValidations count="3">
    <dataValidation type="list" allowBlank="1" showInputMessage="1" showErrorMessage="1" sqref="E4:E104" xr:uid="{2CA33142-F066-4466-B6FF-B03E1C0E967F}">
      <formula1>"ABHS, Hand Wash, No hand hygiene done "</formula1>
    </dataValidation>
    <dataValidation type="list" allowBlank="1" showInputMessage="1" showErrorMessage="1" sqref="D4:D104" xr:uid="{79141027-5C03-4F0E-ADE9-FAEBC26DCB6E}">
      <formula1>"Room entry, Room exit, Before patient/resident contact, Before clean/aseptic procedure, After patient/resident contact, After glove removal"</formula1>
    </dataValidation>
    <dataValidation type="list" allowBlank="1" showInputMessage="1" showErrorMessage="1" sqref="A4:A104" xr:uid="{F0BCF4E3-CF7E-4357-B282-8C16DC596B40}">
      <formula1>"Ancillary, Dietary, EVS, Nursing, Phlebotomist, Physician, Respiatory, Other, Unknown"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A9AE-D5FB-4729-B024-7E041710EA1B}">
  <sheetPr codeName="Sheet9"/>
  <dimension ref="A1:I115"/>
  <sheetViews>
    <sheetView topLeftCell="A85" workbookViewId="0">
      <selection activeCell="E100" sqref="E96:E100"/>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Statistics'!F3)</f>
        <v>Month_4</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ESeiBK3g8+V8wwtWgc65ZOfG+ySZKAuO1DrePD10mJelyivSWVt7zYWyF5cNGV/gAWPaE6qYeP/gZvZJC9eU6w==" saltValue="dRu4wtdW1fCgM4djbP2Oog==" spinCount="100000" sheet="1" objects="1" scenarios="1"/>
  <mergeCells count="6">
    <mergeCell ref="B109:D115"/>
    <mergeCell ref="G111:I111"/>
    <mergeCell ref="G112:I112"/>
    <mergeCell ref="G114:H114"/>
    <mergeCell ref="A1:E1"/>
    <mergeCell ref="A2:E2"/>
  </mergeCells>
  <conditionalFormatting sqref="F4:F104">
    <cfRule type="containsText" dxfId="44" priority="1" operator="containsText" text="x">
      <formula>NOT(ISERROR(SEARCH("x",F4)))</formula>
    </cfRule>
    <cfRule type="cellIs" dxfId="43" priority="2" operator="equal">
      <formula>"n/a"</formula>
    </cfRule>
    <cfRule type="containsBlanks" dxfId="42" priority="3">
      <formula>LEN(TRIM(F4))=0</formula>
    </cfRule>
    <cfRule type="cellIs" dxfId="41" priority="4" stopIfTrue="1" operator="equal">
      <formula>"N"</formula>
    </cfRule>
    <cfRule type="cellIs" dxfId="40" priority="5" stopIfTrue="1" operator="equal">
      <formula>"Y"</formula>
    </cfRule>
  </conditionalFormatting>
  <dataValidations count="3">
    <dataValidation type="list" allowBlank="1" showInputMessage="1" showErrorMessage="1" sqref="E4:E104" xr:uid="{F1D95DD4-78FA-496E-A26E-36F8F282AB48}">
      <formula1>"ABHS, Hand Wash, No hand hygiene done "</formula1>
    </dataValidation>
    <dataValidation type="list" allowBlank="1" showInputMessage="1" showErrorMessage="1" sqref="D4:D104" xr:uid="{A0788E8D-97F3-4067-844F-31A9144D13BB}">
      <formula1>"Room entry, Room exit, Before patient/resident contact, Before clean/aseptic procedure, After patient/resident contact, After glove removal"</formula1>
    </dataValidation>
    <dataValidation type="list" allowBlank="1" showInputMessage="1" showErrorMessage="1" sqref="A4:A104" xr:uid="{F178D4BE-A451-4A35-9ED0-9D656F2548B8}">
      <formula1>"Ancillary, Dietary, EVS, Nursing, Phlebotomist, Physician, Respiatory, Other, Unknown"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30FE-BF19-492C-B97C-0D391E0A5748}">
  <sheetPr codeName="Sheet10"/>
  <dimension ref="A1:I115"/>
  <sheetViews>
    <sheetView workbookViewId="0">
      <selection activeCell="E4" sqref="A4:E4"/>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Statistics'!G3)</f>
        <v>Month_5</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j6wVTgRdj2swhBsvC+8ocSCsfCuW/9gnkidIf3lgcg7SrD4CZw5pAGEL5aM8RFzLF+MpOcJrYFN9ngtfWT/9aw==" saltValue="aoW6CArFL5Q5iezo+wPGYQ==" spinCount="100000" sheet="1" objects="1" scenarios="1"/>
  <mergeCells count="6">
    <mergeCell ref="B109:D115"/>
    <mergeCell ref="G111:I111"/>
    <mergeCell ref="G112:I112"/>
    <mergeCell ref="G114:H114"/>
    <mergeCell ref="A1:E1"/>
    <mergeCell ref="A2:E2"/>
  </mergeCells>
  <conditionalFormatting sqref="F4:F104">
    <cfRule type="containsText" dxfId="39" priority="1" operator="containsText" text="x">
      <formula>NOT(ISERROR(SEARCH("x",F4)))</formula>
    </cfRule>
    <cfRule type="cellIs" dxfId="38" priority="2" operator="equal">
      <formula>"n/a"</formula>
    </cfRule>
    <cfRule type="containsBlanks" dxfId="37" priority="3">
      <formula>LEN(TRIM(F4))=0</formula>
    </cfRule>
    <cfRule type="cellIs" dxfId="36" priority="4" stopIfTrue="1" operator="equal">
      <formula>"N"</formula>
    </cfRule>
    <cfRule type="cellIs" dxfId="35" priority="5" stopIfTrue="1" operator="equal">
      <formula>"Y"</formula>
    </cfRule>
  </conditionalFormatting>
  <dataValidations count="3">
    <dataValidation type="list" allowBlank="1" showInputMessage="1" showErrorMessage="1" sqref="E4:E104" xr:uid="{BC97258F-2CBD-42B9-8513-1D0284B9B4F0}">
      <formula1>"ABHS, Hand Wash, No hand hygiene done "</formula1>
    </dataValidation>
    <dataValidation type="list" allowBlank="1" showInputMessage="1" showErrorMessage="1" sqref="D4:D104" xr:uid="{3D9A7687-B597-429D-A275-75B7EE2E115D}">
      <formula1>"Room entry, Room exit, Before patient/resident contact, Before clean/aseptic procedure, After patient/resident contact, After glove removal"</formula1>
    </dataValidation>
    <dataValidation type="list" allowBlank="1" showInputMessage="1" showErrorMessage="1" sqref="A4:A104" xr:uid="{080D9998-BFF2-49B8-B50F-F0F55B0D3DAB}">
      <formula1>"Ancillary, Dietary, EVS, Nursing, Phlebotomist, Physician, Respiatory, Other, Unknown"</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95A7-7418-4D27-B81D-858CC272412A}">
  <sheetPr codeName="Sheet11"/>
  <dimension ref="A1:I115"/>
  <sheetViews>
    <sheetView workbookViewId="0">
      <selection activeCell="E4" sqref="A4:E4"/>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Statistics'!H3)</f>
        <v>Month_6</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WJY50egHHy3Hjj1EDS0vYrtjfLuVHyc0C955HKJJ76xpctRTt/NisostBjvvQVIzCnhcAlgBKXRLUWwoclmPLg==" saltValue="NtT2rhkiKe9d2BRviJvjpw==" spinCount="100000" sheet="1" objects="1" scenarios="1"/>
  <mergeCells count="6">
    <mergeCell ref="B109:D115"/>
    <mergeCell ref="G111:I111"/>
    <mergeCell ref="G112:I112"/>
    <mergeCell ref="G114:H114"/>
    <mergeCell ref="A1:E1"/>
    <mergeCell ref="A2:E2"/>
  </mergeCells>
  <conditionalFormatting sqref="F4:F104">
    <cfRule type="containsText" dxfId="34" priority="1" operator="containsText" text="x">
      <formula>NOT(ISERROR(SEARCH("x",F4)))</formula>
    </cfRule>
    <cfRule type="cellIs" dxfId="33" priority="2" operator="equal">
      <formula>"n/a"</formula>
    </cfRule>
    <cfRule type="containsBlanks" dxfId="32" priority="3">
      <formula>LEN(TRIM(F4))=0</formula>
    </cfRule>
    <cfRule type="cellIs" dxfId="31" priority="4" stopIfTrue="1" operator="equal">
      <formula>"N"</formula>
    </cfRule>
    <cfRule type="cellIs" dxfId="30" priority="5" stopIfTrue="1" operator="equal">
      <formula>"Y"</formula>
    </cfRule>
  </conditionalFormatting>
  <dataValidations count="3">
    <dataValidation type="list" allowBlank="1" showInputMessage="1" showErrorMessage="1" sqref="E4:E104" xr:uid="{848D454A-2DF6-4F57-B918-410D9F926C26}">
      <formula1>"ABHS, Hand Wash, No hand hygiene done "</formula1>
    </dataValidation>
    <dataValidation type="list" allowBlank="1" showInputMessage="1" showErrorMessage="1" sqref="D4:D104" xr:uid="{92814F36-246B-4367-859C-F3521A91CE5B}">
      <formula1>"Room entry, Room exit, Before patient/resident contact, Before clean/aseptic procedure, After patient/resident contact, After glove removal"</formula1>
    </dataValidation>
    <dataValidation type="list" allowBlank="1" showInputMessage="1" showErrorMessage="1" sqref="A4:A104" xr:uid="{37E8C78D-712C-4DA3-9488-34CA3AB5501B}">
      <formula1>"Ancillary, Dietary, EVS, Nursing, Phlebotomist, Physician, Respiatory, Other, Unknown"</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AF67-D557-46EF-9054-76B9C49CC518}">
  <sheetPr codeName="Sheet12"/>
  <dimension ref="A1:I115"/>
  <sheetViews>
    <sheetView topLeftCell="A83" workbookViewId="0">
      <selection activeCell="E98" sqref="E98:E101"/>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Statistics'!I3)</f>
        <v>Month_7</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QjrPT8LynzIvVcFOR1QuYq0nqIyNqoSuOawQ/sxE2IYFBv38r8UvT24kt4bkTjwBjrJtv2vtDWLcNuY2rY1Taw==" saltValue="hE1as3lKh22QGpmAKlT6vQ==" spinCount="100000" sheet="1" objects="1" scenarios="1"/>
  <mergeCells count="6">
    <mergeCell ref="B109:D115"/>
    <mergeCell ref="G111:I111"/>
    <mergeCell ref="G112:I112"/>
    <mergeCell ref="G114:H114"/>
    <mergeCell ref="A1:E1"/>
    <mergeCell ref="A2:E2"/>
  </mergeCells>
  <conditionalFormatting sqref="F4:F104">
    <cfRule type="containsText" dxfId="29" priority="1" operator="containsText" text="x">
      <formula>NOT(ISERROR(SEARCH("x",F4)))</formula>
    </cfRule>
    <cfRule type="cellIs" dxfId="28" priority="2" operator="equal">
      <formula>"n/a"</formula>
    </cfRule>
    <cfRule type="containsBlanks" dxfId="27" priority="3">
      <formula>LEN(TRIM(F4))=0</formula>
    </cfRule>
    <cfRule type="cellIs" dxfId="26" priority="4" stopIfTrue="1" operator="equal">
      <formula>"N"</formula>
    </cfRule>
    <cfRule type="cellIs" dxfId="25" priority="5" stopIfTrue="1" operator="equal">
      <formula>"Y"</formula>
    </cfRule>
  </conditionalFormatting>
  <dataValidations count="3">
    <dataValidation type="list" allowBlank="1" showInputMessage="1" showErrorMessage="1" sqref="E4:E104" xr:uid="{C68A7222-021A-44C4-9C2C-8C0AA9B4000F}">
      <formula1>"ABHS, Hand Wash, No hand hygiene done "</formula1>
    </dataValidation>
    <dataValidation type="list" allowBlank="1" showInputMessage="1" showErrorMessage="1" sqref="D4:D104" xr:uid="{CBB060AD-EE4A-49B7-88F1-4E11AC687120}">
      <formula1>"Room entry, Room exit, Before patient/resident contact, Before clean/aseptic procedure, After patient/resident contact, After glove removal"</formula1>
    </dataValidation>
    <dataValidation type="list" allowBlank="1" showInputMessage="1" showErrorMessage="1" sqref="A4:A104" xr:uid="{0AE21883-CD0E-4236-A8EC-B6B71365A604}">
      <formula1>"Ancillary, Dietary, EVS, Nursing, Phlebotomist, Physician, Respiatory, Other, Unknown"</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5320-A697-4CB9-9639-904DE6BF38DD}">
  <sheetPr codeName="Sheet13"/>
  <dimension ref="A1:I115"/>
  <sheetViews>
    <sheetView topLeftCell="A85" workbookViewId="0">
      <selection activeCell="E98" sqref="E98:E101"/>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Statistics'!J3)</f>
        <v>Month_8</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xlHSannmNFShWh4fRpEjEEOkT9V+6MEEBKG7DJ3A4GXFD3uvCECefH/JD0xkZUxd8JziROLVdcG39RqU8VfiTg==" saltValue="TXLAYWaFciJSn1rnr9diQw==" spinCount="100000" sheet="1" objects="1" scenarios="1"/>
  <mergeCells count="6">
    <mergeCell ref="B109:D115"/>
    <mergeCell ref="G111:I111"/>
    <mergeCell ref="G112:I112"/>
    <mergeCell ref="G114:H114"/>
    <mergeCell ref="A1:E1"/>
    <mergeCell ref="A2:E2"/>
  </mergeCells>
  <conditionalFormatting sqref="F4:F104">
    <cfRule type="containsText" dxfId="24" priority="1" operator="containsText" text="x">
      <formula>NOT(ISERROR(SEARCH("x",F4)))</formula>
    </cfRule>
    <cfRule type="cellIs" dxfId="23" priority="2" operator="equal">
      <formula>"n/a"</formula>
    </cfRule>
    <cfRule type="containsBlanks" dxfId="22" priority="3">
      <formula>LEN(TRIM(F4))=0</formula>
    </cfRule>
    <cfRule type="cellIs" dxfId="21" priority="4" stopIfTrue="1" operator="equal">
      <formula>"N"</formula>
    </cfRule>
    <cfRule type="cellIs" dxfId="20" priority="5" stopIfTrue="1" operator="equal">
      <formula>"Y"</formula>
    </cfRule>
  </conditionalFormatting>
  <dataValidations count="3">
    <dataValidation type="list" allowBlank="1" showInputMessage="1" showErrorMessage="1" sqref="E4:E104" xr:uid="{C93676D5-20F5-4682-ACAD-968D982CA05D}">
      <formula1>"ABHS, Hand Wash, No hand hygiene done "</formula1>
    </dataValidation>
    <dataValidation type="list" allowBlank="1" showInputMessage="1" showErrorMessage="1" sqref="D4:D104" xr:uid="{60D6D242-DECB-4169-8894-2C3980E8CFEA}">
      <formula1>"Room entry, Room exit, Before patient/resident contact, Before clean/aseptic procedure, After patient/resident contact, After glove removal"</formula1>
    </dataValidation>
    <dataValidation type="list" allowBlank="1" showInputMessage="1" showErrorMessage="1" sqref="A4:A104" xr:uid="{F78B885B-7FB3-4E68-B36C-DF9708F49F8C}">
      <formula1>"Ancillary, Dietary, EVS, Nursing, Phlebotomist, Physician, Respiatory, Other, Unknown"</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53F6-37CF-46E1-9C19-7479778E5C58}">
  <sheetPr codeName="Sheet14"/>
  <dimension ref="A1:I115"/>
  <sheetViews>
    <sheetView topLeftCell="A85" workbookViewId="0">
      <selection activeCell="E99" sqref="E99:E101"/>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Statistics'!K3)</f>
        <v>Month_9</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6zdIOSX+wtD4yx+bGxiXxOAKKxEQpExdtsMwEvllqjspsqdAF8D/SA8/gkc1PY8N9+c32HTT5nlUfx/0+t0oBQ==" saltValue="QG0cbG/dR7QOyRJY9IGMKA==" spinCount="100000" sheet="1" objects="1" scenarios="1"/>
  <mergeCells count="6">
    <mergeCell ref="B109:D115"/>
    <mergeCell ref="G111:I111"/>
    <mergeCell ref="G112:I112"/>
    <mergeCell ref="G114:H114"/>
    <mergeCell ref="A1:E1"/>
    <mergeCell ref="A2:E2"/>
  </mergeCells>
  <conditionalFormatting sqref="F4:F104">
    <cfRule type="containsText" dxfId="19" priority="1" operator="containsText" text="x">
      <formula>NOT(ISERROR(SEARCH("x",F4)))</formula>
    </cfRule>
    <cfRule type="cellIs" dxfId="18" priority="2" operator="equal">
      <formula>"n/a"</formula>
    </cfRule>
    <cfRule type="containsBlanks" dxfId="17" priority="3">
      <formula>LEN(TRIM(F4))=0</formula>
    </cfRule>
    <cfRule type="cellIs" dxfId="16" priority="4" stopIfTrue="1" operator="equal">
      <formula>"N"</formula>
    </cfRule>
    <cfRule type="cellIs" dxfId="15" priority="5" stopIfTrue="1" operator="equal">
      <formula>"Y"</formula>
    </cfRule>
  </conditionalFormatting>
  <dataValidations count="3">
    <dataValidation type="list" allowBlank="1" showInputMessage="1" showErrorMessage="1" sqref="E4:E104" xr:uid="{57A1FDC2-ABA1-4B2A-BE7E-0EDB7AC8DA22}">
      <formula1>"ABHS, Hand Wash, No hand hygiene done "</formula1>
    </dataValidation>
    <dataValidation type="list" allowBlank="1" showInputMessage="1" showErrorMessage="1" sqref="D4:D104" xr:uid="{EBCDC692-5025-4D73-8343-B9515294F6BD}">
      <formula1>"Room entry, Room exit, Before patient/resident contact, Before clean/aseptic procedure, After patient/resident contact, After glove removal"</formula1>
    </dataValidation>
    <dataValidation type="list" allowBlank="1" showInputMessage="1" showErrorMessage="1" sqref="A4:A104" xr:uid="{CAD0B7E6-1B83-4339-BB3C-E6CEE4578816}">
      <formula1>"Ancillary, Dietary, EVS, Nursing, Phlebotomist, Physician, Respiatory, Other, Unknown"</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9356-9A9F-4101-944E-CEF46105EE4A}">
  <sheetPr codeName="Sheet15"/>
  <dimension ref="A1:I115"/>
  <sheetViews>
    <sheetView topLeftCell="A78" workbookViewId="0">
      <selection activeCell="E98" sqref="E98:E100"/>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Statistics'!L3)</f>
        <v>Month_10</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DEKOqHE8J7q0o1Dsa2CsyBg488AZwgXDw2pujOyMc7DGNbAQPw/NRmD5t99YBlkkLzwCDj1X+jtX5inmcysGaA==" saltValue="hm/icg3QDlCZ9K04OQhYKA==" spinCount="100000" sheet="1" objects="1" scenarios="1"/>
  <mergeCells count="6">
    <mergeCell ref="B109:D115"/>
    <mergeCell ref="G111:I111"/>
    <mergeCell ref="G112:I112"/>
    <mergeCell ref="G114:H114"/>
    <mergeCell ref="A1:E1"/>
    <mergeCell ref="A2:E2"/>
  </mergeCells>
  <conditionalFormatting sqref="F4:F104">
    <cfRule type="containsText" dxfId="14" priority="1" operator="containsText" text="x">
      <formula>NOT(ISERROR(SEARCH("x",F4)))</formula>
    </cfRule>
    <cfRule type="cellIs" dxfId="13" priority="2" operator="equal">
      <formula>"n/a"</formula>
    </cfRule>
    <cfRule type="containsBlanks" dxfId="12" priority="3">
      <formula>LEN(TRIM(F4))=0</formula>
    </cfRule>
    <cfRule type="cellIs" dxfId="11" priority="4" stopIfTrue="1" operator="equal">
      <formula>"N"</formula>
    </cfRule>
    <cfRule type="cellIs" dxfId="10" priority="5" stopIfTrue="1" operator="equal">
      <formula>"Y"</formula>
    </cfRule>
  </conditionalFormatting>
  <dataValidations count="3">
    <dataValidation type="list" allowBlank="1" showInputMessage="1" showErrorMessage="1" sqref="E4:E104" xr:uid="{8EA263F6-8029-4D94-A3C5-B1F4FA188D7A}">
      <formula1>"ABHS, Hand Wash, No hand hygiene done "</formula1>
    </dataValidation>
    <dataValidation type="list" allowBlank="1" showInputMessage="1" showErrorMessage="1" sqref="D4:D104" xr:uid="{39180A96-4989-40B2-AFF9-27971268A34F}">
      <formula1>"Room entry, Room exit, Before patient/resident contact, Before clean/aseptic procedure, After patient/resident contact, After glove removal"</formula1>
    </dataValidation>
    <dataValidation type="list" allowBlank="1" showInputMessage="1" showErrorMessage="1" sqref="A4:A104" xr:uid="{1E51948B-6F22-4A07-853E-641C5CFF05E6}">
      <formula1>"Ancillary, Dietary, EVS, Nursing, Phlebotomist, Physician, Respiatory, Other, Unknown"</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EA4BC-BC8F-48F6-A85A-A52D142668E9}">
  <sheetPr codeName="Sheet16"/>
  <dimension ref="A1:I115"/>
  <sheetViews>
    <sheetView topLeftCell="A88" workbookViewId="0">
      <selection activeCell="E99" sqref="E99"/>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Statistics'!M3)</f>
        <v>Month_11</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euOhSGtR/HBPTmm77xVJRmg3TXgzcVRX68lfK5ABtm20+X/UUVOFFuDpzz5bbx26TvLLroi49i3NZ+pZ90dnAw==" saltValue="TGnh6ujhN74TYpdDi452nw==" spinCount="100000" sheet="1" objects="1" scenarios="1"/>
  <mergeCells count="6">
    <mergeCell ref="B109:D115"/>
    <mergeCell ref="G111:I111"/>
    <mergeCell ref="G112:I112"/>
    <mergeCell ref="G114:H114"/>
    <mergeCell ref="A1:E1"/>
    <mergeCell ref="A2:E2"/>
  </mergeCells>
  <conditionalFormatting sqref="F4:F104">
    <cfRule type="containsText" dxfId="9" priority="1" operator="containsText" text="x">
      <formula>NOT(ISERROR(SEARCH("x",F4)))</formula>
    </cfRule>
    <cfRule type="cellIs" dxfId="8" priority="2" operator="equal">
      <formula>"n/a"</formula>
    </cfRule>
    <cfRule type="containsBlanks" dxfId="7" priority="3">
      <formula>LEN(TRIM(F4))=0</formula>
    </cfRule>
    <cfRule type="cellIs" dxfId="6" priority="4" stopIfTrue="1" operator="equal">
      <formula>"N"</formula>
    </cfRule>
    <cfRule type="cellIs" dxfId="5" priority="5" stopIfTrue="1" operator="equal">
      <formula>"Y"</formula>
    </cfRule>
  </conditionalFormatting>
  <dataValidations count="3">
    <dataValidation type="list" allowBlank="1" showInputMessage="1" showErrorMessage="1" sqref="E4:E104" xr:uid="{CDFC3525-0A9F-48CA-BF52-D6E727B5F145}">
      <formula1>"ABHS, Hand Wash, No hand hygiene done "</formula1>
    </dataValidation>
    <dataValidation type="list" allowBlank="1" showInputMessage="1" showErrorMessage="1" sqref="D4:D104" xr:uid="{357686DC-CECC-450A-94E3-662B20C1DFA4}">
      <formula1>"Room entry, Room exit, Before patient/resident contact, Before clean/aseptic procedure, After patient/resident contact, After glove removal"</formula1>
    </dataValidation>
    <dataValidation type="list" allowBlank="1" showInputMessage="1" showErrorMessage="1" sqref="A4:A104" xr:uid="{650C2351-A446-401B-8A48-AFC3A1CE1CD7}">
      <formula1>"Ancillary, Dietary, EVS, Nursing, Phlebotomist, Physician, Respiatory, Other, Unknown"</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FDD2D-CB61-4481-9A41-C05A4300C06E}">
  <sheetPr codeName="Sheet17"/>
  <dimension ref="A1:I115"/>
  <sheetViews>
    <sheetView workbookViewId="0">
      <selection activeCell="C13" sqref="C13"/>
    </sheetView>
  </sheetViews>
  <sheetFormatPr defaultColWidth="12.7109375" defaultRowHeight="15"/>
  <cols>
    <col min="1" max="6" width="25.7109375" customWidth="1"/>
    <col min="7" max="9" width="10.7109375" customWidth="1"/>
    <col min="10" max="11" width="6.7109375" customWidth="1"/>
  </cols>
  <sheetData>
    <row r="1" spans="1:9" ht="38.450000000000003" customHeight="1" thickBot="1">
      <c r="A1" s="151" t="str">
        <f>IF('Summary Statistics'!C3="","MONTH 1",'Summary Statistics'!N3)</f>
        <v>Month_12</v>
      </c>
      <c r="B1" s="151"/>
      <c r="C1" s="151"/>
      <c r="D1" s="151"/>
      <c r="E1" s="151"/>
    </row>
    <row r="2" spans="1:9" ht="15.75">
      <c r="A2" s="152" t="s">
        <v>54</v>
      </c>
      <c r="B2" s="153"/>
      <c r="C2" s="153"/>
      <c r="D2" s="153"/>
      <c r="E2" s="154"/>
      <c r="F2" s="100"/>
      <c r="G2" s="101"/>
      <c r="H2" s="101"/>
      <c r="I2" s="102"/>
    </row>
    <row r="3" spans="1:9" ht="117" customHeight="1">
      <c r="A3" s="103" t="s">
        <v>55</v>
      </c>
      <c r="B3" s="103" t="s">
        <v>56</v>
      </c>
      <c r="C3" s="103" t="s">
        <v>57</v>
      </c>
      <c r="D3" s="103" t="s">
        <v>58</v>
      </c>
      <c r="E3" s="103" t="s">
        <v>59</v>
      </c>
      <c r="F3" s="104" t="s">
        <v>60</v>
      </c>
      <c r="G3" s="105" t="s">
        <v>61</v>
      </c>
      <c r="H3" s="105" t="s">
        <v>62</v>
      </c>
      <c r="I3" s="105" t="s">
        <v>63</v>
      </c>
    </row>
    <row r="4" spans="1:9" ht="18">
      <c r="A4" s="80"/>
      <c r="B4" s="85"/>
      <c r="C4" s="130"/>
      <c r="D4" s="80"/>
      <c r="E4" s="80"/>
      <c r="F4" s="106" t="str">
        <f>IF(E4="ABHS","Y",IF(E4="Hand Wash","Y", IF(E4= "No hand hygiene done ","N"," ")))</f>
        <v xml:space="preserve"> </v>
      </c>
      <c r="G4" s="107">
        <f t="shared" ref="G4:G67" si="0">COUNTIF(F4:F4,"Y")</f>
        <v>0</v>
      </c>
      <c r="H4" s="107">
        <f t="shared" ref="H4:H67" si="1">COUNTIF(F4:F4,"N")</f>
        <v>0</v>
      </c>
      <c r="I4" s="108" t="str">
        <f>IFERROR(G4/(SUM(G4:H4))," ")</f>
        <v xml:space="preserve"> </v>
      </c>
    </row>
    <row r="5" spans="1:9" ht="18">
      <c r="A5" s="80"/>
      <c r="B5" s="85"/>
      <c r="C5" s="130"/>
      <c r="D5" s="80"/>
      <c r="E5" s="80"/>
      <c r="F5" s="106" t="str">
        <f t="shared" ref="F5:F68" si="2">IF(E5="ABHS","Y",IF(E5="Hand Wash","Y", IF(E5= "No hand hygiene done ","N"," ")))</f>
        <v xml:space="preserve"> </v>
      </c>
      <c r="G5" s="107">
        <f t="shared" si="0"/>
        <v>0</v>
      </c>
      <c r="H5" s="107">
        <f t="shared" si="1"/>
        <v>0</v>
      </c>
      <c r="I5" s="108" t="str">
        <f t="shared" ref="I5:I68" si="3">IFERROR(G5/(SUM(G5:H5))," ")</f>
        <v xml:space="preserve"> </v>
      </c>
    </row>
    <row r="6" spans="1:9" ht="18">
      <c r="A6" s="80"/>
      <c r="B6" s="85"/>
      <c r="C6" s="130"/>
      <c r="D6" s="80"/>
      <c r="E6" s="80"/>
      <c r="F6" s="106" t="str">
        <f t="shared" si="2"/>
        <v xml:space="preserve"> </v>
      </c>
      <c r="G6" s="107">
        <f t="shared" si="0"/>
        <v>0</v>
      </c>
      <c r="H6" s="107">
        <f t="shared" si="1"/>
        <v>0</v>
      </c>
      <c r="I6" s="108" t="str">
        <f t="shared" si="3"/>
        <v xml:space="preserve"> </v>
      </c>
    </row>
    <row r="7" spans="1:9" ht="18">
      <c r="A7" s="80"/>
      <c r="B7" s="85"/>
      <c r="C7" s="130"/>
      <c r="D7" s="80"/>
      <c r="E7" s="80"/>
      <c r="F7" s="106" t="str">
        <f t="shared" si="2"/>
        <v xml:space="preserve"> </v>
      </c>
      <c r="G7" s="107">
        <f t="shared" si="0"/>
        <v>0</v>
      </c>
      <c r="H7" s="107">
        <f t="shared" si="1"/>
        <v>0</v>
      </c>
      <c r="I7" s="108" t="str">
        <f t="shared" si="3"/>
        <v xml:space="preserve"> </v>
      </c>
    </row>
    <row r="8" spans="1:9" ht="18">
      <c r="A8" s="80"/>
      <c r="B8" s="85"/>
      <c r="C8" s="130"/>
      <c r="D8" s="80"/>
      <c r="E8" s="80"/>
      <c r="F8" s="106" t="str">
        <f t="shared" si="2"/>
        <v xml:space="preserve"> </v>
      </c>
      <c r="G8" s="107">
        <f t="shared" si="0"/>
        <v>0</v>
      </c>
      <c r="H8" s="107">
        <f t="shared" si="1"/>
        <v>0</v>
      </c>
      <c r="I8" s="108" t="str">
        <f t="shared" si="3"/>
        <v xml:space="preserve"> </v>
      </c>
    </row>
    <row r="9" spans="1:9" ht="18">
      <c r="A9" s="80"/>
      <c r="B9" s="85"/>
      <c r="C9" s="130"/>
      <c r="D9" s="80"/>
      <c r="E9" s="80"/>
      <c r="F9" s="106" t="str">
        <f t="shared" si="2"/>
        <v xml:space="preserve"> </v>
      </c>
      <c r="G9" s="107">
        <f t="shared" si="0"/>
        <v>0</v>
      </c>
      <c r="H9" s="107">
        <f t="shared" si="1"/>
        <v>0</v>
      </c>
      <c r="I9" s="108" t="str">
        <f t="shared" si="3"/>
        <v xml:space="preserve"> </v>
      </c>
    </row>
    <row r="10" spans="1:9" ht="18">
      <c r="A10" s="80"/>
      <c r="B10" s="85"/>
      <c r="C10" s="130"/>
      <c r="D10" s="80"/>
      <c r="E10" s="80"/>
      <c r="F10" s="106" t="str">
        <f t="shared" si="2"/>
        <v xml:space="preserve"> </v>
      </c>
      <c r="G10" s="107">
        <f t="shared" si="0"/>
        <v>0</v>
      </c>
      <c r="H10" s="107">
        <f t="shared" si="1"/>
        <v>0</v>
      </c>
      <c r="I10" s="108" t="str">
        <f t="shared" si="3"/>
        <v xml:space="preserve"> </v>
      </c>
    </row>
    <row r="11" spans="1:9" ht="18">
      <c r="A11" s="80"/>
      <c r="B11" s="85"/>
      <c r="C11" s="130"/>
      <c r="D11" s="80"/>
      <c r="E11" s="80"/>
      <c r="F11" s="106" t="str">
        <f t="shared" si="2"/>
        <v xml:space="preserve"> </v>
      </c>
      <c r="G11" s="107">
        <f t="shared" si="0"/>
        <v>0</v>
      </c>
      <c r="H11" s="107">
        <f t="shared" si="1"/>
        <v>0</v>
      </c>
      <c r="I11" s="108" t="str">
        <f t="shared" si="3"/>
        <v xml:space="preserve"> </v>
      </c>
    </row>
    <row r="12" spans="1:9" ht="18">
      <c r="A12" s="80"/>
      <c r="B12" s="85"/>
      <c r="C12" s="130"/>
      <c r="D12" s="80"/>
      <c r="E12" s="80"/>
      <c r="F12" s="106" t="str">
        <f t="shared" si="2"/>
        <v xml:space="preserve"> </v>
      </c>
      <c r="G12" s="107">
        <f t="shared" si="0"/>
        <v>0</v>
      </c>
      <c r="H12" s="107">
        <f t="shared" si="1"/>
        <v>0</v>
      </c>
      <c r="I12" s="108" t="str">
        <f t="shared" si="3"/>
        <v xml:space="preserve"> </v>
      </c>
    </row>
    <row r="13" spans="1:9" ht="18">
      <c r="A13" s="80"/>
      <c r="B13" s="85"/>
      <c r="C13" s="130"/>
      <c r="D13" s="80"/>
      <c r="E13" s="80"/>
      <c r="F13" s="106" t="str">
        <f t="shared" si="2"/>
        <v xml:space="preserve"> </v>
      </c>
      <c r="G13" s="107">
        <f t="shared" si="0"/>
        <v>0</v>
      </c>
      <c r="H13" s="107">
        <f t="shared" si="1"/>
        <v>0</v>
      </c>
      <c r="I13" s="108" t="str">
        <f t="shared" si="3"/>
        <v xml:space="preserve"> </v>
      </c>
    </row>
    <row r="14" spans="1:9" ht="18">
      <c r="A14" s="80"/>
      <c r="B14" s="85"/>
      <c r="C14" s="130"/>
      <c r="D14" s="80"/>
      <c r="E14" s="80"/>
      <c r="F14" s="106" t="str">
        <f t="shared" si="2"/>
        <v xml:space="preserve"> </v>
      </c>
      <c r="G14" s="107">
        <f t="shared" si="0"/>
        <v>0</v>
      </c>
      <c r="H14" s="107">
        <f t="shared" si="1"/>
        <v>0</v>
      </c>
      <c r="I14" s="108" t="str">
        <f t="shared" si="3"/>
        <v xml:space="preserve"> </v>
      </c>
    </row>
    <row r="15" spans="1:9" ht="18">
      <c r="A15" s="80"/>
      <c r="B15" s="85"/>
      <c r="C15" s="130"/>
      <c r="D15" s="80"/>
      <c r="E15" s="80"/>
      <c r="F15" s="106" t="str">
        <f t="shared" si="2"/>
        <v xml:space="preserve"> </v>
      </c>
      <c r="G15" s="107">
        <f t="shared" si="0"/>
        <v>0</v>
      </c>
      <c r="H15" s="107">
        <f t="shared" si="1"/>
        <v>0</v>
      </c>
      <c r="I15" s="108" t="str">
        <f t="shared" si="3"/>
        <v xml:space="preserve"> </v>
      </c>
    </row>
    <row r="16" spans="1:9" ht="18">
      <c r="A16" s="80"/>
      <c r="B16" s="85"/>
      <c r="C16" s="130"/>
      <c r="D16" s="80"/>
      <c r="E16" s="80"/>
      <c r="F16" s="106" t="str">
        <f t="shared" si="2"/>
        <v xml:space="preserve"> </v>
      </c>
      <c r="G16" s="107">
        <f t="shared" si="0"/>
        <v>0</v>
      </c>
      <c r="H16" s="107">
        <f t="shared" si="1"/>
        <v>0</v>
      </c>
      <c r="I16" s="108" t="str">
        <f t="shared" si="3"/>
        <v xml:space="preserve"> </v>
      </c>
    </row>
    <row r="17" spans="1:9" ht="18">
      <c r="A17" s="80"/>
      <c r="B17" s="85"/>
      <c r="C17" s="130"/>
      <c r="D17" s="80"/>
      <c r="E17" s="80"/>
      <c r="F17" s="106" t="str">
        <f t="shared" si="2"/>
        <v xml:space="preserve"> </v>
      </c>
      <c r="G17" s="107">
        <f t="shared" si="0"/>
        <v>0</v>
      </c>
      <c r="H17" s="107">
        <f t="shared" si="1"/>
        <v>0</v>
      </c>
      <c r="I17" s="108" t="str">
        <f t="shared" si="3"/>
        <v xml:space="preserve"> </v>
      </c>
    </row>
    <row r="18" spans="1:9" ht="18">
      <c r="A18" s="80"/>
      <c r="B18" s="85"/>
      <c r="C18" s="130"/>
      <c r="D18" s="80"/>
      <c r="E18" s="80"/>
      <c r="F18" s="106" t="str">
        <f t="shared" si="2"/>
        <v xml:space="preserve"> </v>
      </c>
      <c r="G18" s="107">
        <f t="shared" si="0"/>
        <v>0</v>
      </c>
      <c r="H18" s="107">
        <f t="shared" si="1"/>
        <v>0</v>
      </c>
      <c r="I18" s="108" t="str">
        <f t="shared" si="3"/>
        <v xml:space="preserve"> </v>
      </c>
    </row>
    <row r="19" spans="1:9" ht="18">
      <c r="A19" s="80"/>
      <c r="B19" s="85"/>
      <c r="C19" s="130"/>
      <c r="D19" s="80"/>
      <c r="E19" s="80"/>
      <c r="F19" s="106" t="str">
        <f t="shared" si="2"/>
        <v xml:space="preserve"> </v>
      </c>
      <c r="G19" s="107">
        <f t="shared" si="0"/>
        <v>0</v>
      </c>
      <c r="H19" s="107">
        <f t="shared" si="1"/>
        <v>0</v>
      </c>
      <c r="I19" s="108" t="str">
        <f t="shared" si="3"/>
        <v xml:space="preserve"> </v>
      </c>
    </row>
    <row r="20" spans="1:9" ht="18">
      <c r="A20" s="80"/>
      <c r="B20" s="85"/>
      <c r="C20" s="130"/>
      <c r="D20" s="80"/>
      <c r="E20" s="80"/>
      <c r="F20" s="106" t="str">
        <f t="shared" si="2"/>
        <v xml:space="preserve"> </v>
      </c>
      <c r="G20" s="107">
        <f t="shared" si="0"/>
        <v>0</v>
      </c>
      <c r="H20" s="107">
        <f t="shared" si="1"/>
        <v>0</v>
      </c>
      <c r="I20" s="108" t="str">
        <f t="shared" si="3"/>
        <v xml:space="preserve"> </v>
      </c>
    </row>
    <row r="21" spans="1:9" ht="18">
      <c r="A21" s="80"/>
      <c r="B21" s="85"/>
      <c r="C21" s="130"/>
      <c r="D21" s="80"/>
      <c r="E21" s="80"/>
      <c r="F21" s="106"/>
      <c r="G21" s="107">
        <f t="shared" si="0"/>
        <v>0</v>
      </c>
      <c r="H21" s="107">
        <f t="shared" si="1"/>
        <v>0</v>
      </c>
      <c r="I21" s="108" t="str">
        <f t="shared" si="3"/>
        <v xml:space="preserve"> </v>
      </c>
    </row>
    <row r="22" spans="1:9" ht="18">
      <c r="A22" s="80"/>
      <c r="B22" s="85"/>
      <c r="C22" s="130"/>
      <c r="D22" s="80"/>
      <c r="E22" s="80"/>
      <c r="F22" s="106" t="str">
        <f t="shared" si="2"/>
        <v xml:space="preserve"> </v>
      </c>
      <c r="G22" s="107">
        <f t="shared" si="0"/>
        <v>0</v>
      </c>
      <c r="H22" s="107">
        <f t="shared" si="1"/>
        <v>0</v>
      </c>
      <c r="I22" s="108" t="str">
        <f t="shared" si="3"/>
        <v xml:space="preserve"> </v>
      </c>
    </row>
    <row r="23" spans="1:9" ht="18">
      <c r="A23" s="80"/>
      <c r="B23" s="85"/>
      <c r="C23" s="130"/>
      <c r="D23" s="80"/>
      <c r="E23" s="80"/>
      <c r="F23" s="106" t="str">
        <f t="shared" si="2"/>
        <v xml:space="preserve"> </v>
      </c>
      <c r="G23" s="107">
        <f t="shared" si="0"/>
        <v>0</v>
      </c>
      <c r="H23" s="107">
        <f t="shared" si="1"/>
        <v>0</v>
      </c>
      <c r="I23" s="108" t="str">
        <f t="shared" si="3"/>
        <v xml:space="preserve"> </v>
      </c>
    </row>
    <row r="24" spans="1:9" ht="18">
      <c r="A24" s="80"/>
      <c r="B24" s="85"/>
      <c r="C24" s="130"/>
      <c r="D24" s="80"/>
      <c r="E24" s="80"/>
      <c r="F24" s="106" t="str">
        <f t="shared" si="2"/>
        <v xml:space="preserve"> </v>
      </c>
      <c r="G24" s="107">
        <f t="shared" si="0"/>
        <v>0</v>
      </c>
      <c r="H24" s="107">
        <f t="shared" si="1"/>
        <v>0</v>
      </c>
      <c r="I24" s="108" t="str">
        <f t="shared" si="3"/>
        <v xml:space="preserve"> </v>
      </c>
    </row>
    <row r="25" spans="1:9" ht="18">
      <c r="A25" s="80"/>
      <c r="B25" s="85"/>
      <c r="C25" s="130"/>
      <c r="D25" s="80"/>
      <c r="E25" s="80"/>
      <c r="F25" s="106" t="str">
        <f t="shared" si="2"/>
        <v xml:space="preserve"> </v>
      </c>
      <c r="G25" s="107">
        <f t="shared" si="0"/>
        <v>0</v>
      </c>
      <c r="H25" s="107">
        <f t="shared" si="1"/>
        <v>0</v>
      </c>
      <c r="I25" s="108" t="str">
        <f t="shared" si="3"/>
        <v xml:space="preserve"> </v>
      </c>
    </row>
    <row r="26" spans="1:9" ht="18">
      <c r="A26" s="80"/>
      <c r="B26" s="85"/>
      <c r="C26" s="130"/>
      <c r="D26" s="80"/>
      <c r="E26" s="80"/>
      <c r="F26" s="106" t="str">
        <f t="shared" si="2"/>
        <v xml:space="preserve"> </v>
      </c>
      <c r="G26" s="107">
        <f t="shared" si="0"/>
        <v>0</v>
      </c>
      <c r="H26" s="107">
        <f t="shared" si="1"/>
        <v>0</v>
      </c>
      <c r="I26" s="108" t="str">
        <f t="shared" si="3"/>
        <v xml:space="preserve"> </v>
      </c>
    </row>
    <row r="27" spans="1:9" ht="18">
      <c r="A27" s="80"/>
      <c r="B27" s="85"/>
      <c r="C27" s="130"/>
      <c r="D27" s="80"/>
      <c r="E27" s="80"/>
      <c r="F27" s="106" t="str">
        <f t="shared" si="2"/>
        <v xml:space="preserve"> </v>
      </c>
      <c r="G27" s="107">
        <f t="shared" si="0"/>
        <v>0</v>
      </c>
      <c r="H27" s="107">
        <f t="shared" si="1"/>
        <v>0</v>
      </c>
      <c r="I27" s="108" t="str">
        <f t="shared" si="3"/>
        <v xml:space="preserve"> </v>
      </c>
    </row>
    <row r="28" spans="1:9" ht="18">
      <c r="A28" s="80"/>
      <c r="B28" s="85"/>
      <c r="C28" s="130"/>
      <c r="D28" s="80"/>
      <c r="E28" s="80"/>
      <c r="F28" s="106" t="str">
        <f t="shared" si="2"/>
        <v xml:space="preserve"> </v>
      </c>
      <c r="G28" s="107">
        <f t="shared" si="0"/>
        <v>0</v>
      </c>
      <c r="H28" s="107">
        <f t="shared" si="1"/>
        <v>0</v>
      </c>
      <c r="I28" s="108" t="str">
        <f t="shared" si="3"/>
        <v xml:space="preserve"> </v>
      </c>
    </row>
    <row r="29" spans="1:9" ht="18">
      <c r="A29" s="80"/>
      <c r="B29" s="85"/>
      <c r="C29" s="130"/>
      <c r="D29" s="80"/>
      <c r="E29" s="80"/>
      <c r="F29" s="106" t="str">
        <f t="shared" si="2"/>
        <v xml:space="preserve"> </v>
      </c>
      <c r="G29" s="107">
        <f t="shared" si="0"/>
        <v>0</v>
      </c>
      <c r="H29" s="107">
        <f t="shared" si="1"/>
        <v>0</v>
      </c>
      <c r="I29" s="108" t="str">
        <f t="shared" si="3"/>
        <v xml:space="preserve"> </v>
      </c>
    </row>
    <row r="30" spans="1:9" ht="18">
      <c r="A30" s="80"/>
      <c r="B30" s="85"/>
      <c r="C30" s="130"/>
      <c r="D30" s="80"/>
      <c r="E30" s="80"/>
      <c r="F30" s="106" t="str">
        <f t="shared" si="2"/>
        <v xml:space="preserve"> </v>
      </c>
      <c r="G30" s="107">
        <f t="shared" si="0"/>
        <v>0</v>
      </c>
      <c r="H30" s="107">
        <f t="shared" si="1"/>
        <v>0</v>
      </c>
      <c r="I30" s="108" t="str">
        <f t="shared" si="3"/>
        <v xml:space="preserve"> </v>
      </c>
    </row>
    <row r="31" spans="1:9" ht="18">
      <c r="A31" s="80"/>
      <c r="B31" s="85"/>
      <c r="C31" s="130"/>
      <c r="D31" s="80"/>
      <c r="E31" s="80"/>
      <c r="F31" s="106" t="str">
        <f t="shared" si="2"/>
        <v xml:space="preserve"> </v>
      </c>
      <c r="G31" s="107">
        <f t="shared" si="0"/>
        <v>0</v>
      </c>
      <c r="H31" s="107">
        <f t="shared" si="1"/>
        <v>0</v>
      </c>
      <c r="I31" s="108" t="str">
        <f t="shared" si="3"/>
        <v xml:space="preserve"> </v>
      </c>
    </row>
    <row r="32" spans="1:9" ht="18">
      <c r="A32" s="80"/>
      <c r="B32" s="85"/>
      <c r="C32" s="130"/>
      <c r="D32" s="80"/>
      <c r="E32" s="80"/>
      <c r="F32" s="106" t="str">
        <f t="shared" si="2"/>
        <v xml:space="preserve"> </v>
      </c>
      <c r="G32" s="107">
        <f t="shared" si="0"/>
        <v>0</v>
      </c>
      <c r="H32" s="107">
        <f t="shared" si="1"/>
        <v>0</v>
      </c>
      <c r="I32" s="108" t="str">
        <f t="shared" si="3"/>
        <v xml:space="preserve"> </v>
      </c>
    </row>
    <row r="33" spans="1:9" ht="18">
      <c r="A33" s="80"/>
      <c r="B33" s="85"/>
      <c r="C33" s="130"/>
      <c r="D33" s="80"/>
      <c r="E33" s="80"/>
      <c r="F33" s="106" t="str">
        <f t="shared" si="2"/>
        <v xml:space="preserve"> </v>
      </c>
      <c r="G33" s="107">
        <f t="shared" si="0"/>
        <v>0</v>
      </c>
      <c r="H33" s="107">
        <f t="shared" si="1"/>
        <v>0</v>
      </c>
      <c r="I33" s="108" t="str">
        <f t="shared" si="3"/>
        <v xml:space="preserve"> </v>
      </c>
    </row>
    <row r="34" spans="1:9" ht="18">
      <c r="A34" s="80"/>
      <c r="B34" s="85"/>
      <c r="C34" s="130"/>
      <c r="D34" s="80"/>
      <c r="E34" s="80"/>
      <c r="F34" s="106" t="str">
        <f t="shared" si="2"/>
        <v xml:space="preserve"> </v>
      </c>
      <c r="G34" s="107">
        <f t="shared" si="0"/>
        <v>0</v>
      </c>
      <c r="H34" s="107">
        <f t="shared" si="1"/>
        <v>0</v>
      </c>
      <c r="I34" s="108" t="str">
        <f t="shared" si="3"/>
        <v xml:space="preserve"> </v>
      </c>
    </row>
    <row r="35" spans="1:9" ht="18">
      <c r="A35" s="80"/>
      <c r="B35" s="85"/>
      <c r="C35" s="130"/>
      <c r="D35" s="80"/>
      <c r="E35" s="80"/>
      <c r="F35" s="106" t="str">
        <f t="shared" si="2"/>
        <v xml:space="preserve"> </v>
      </c>
      <c r="G35" s="107">
        <f t="shared" si="0"/>
        <v>0</v>
      </c>
      <c r="H35" s="107">
        <f t="shared" si="1"/>
        <v>0</v>
      </c>
      <c r="I35" s="108" t="str">
        <f t="shared" si="3"/>
        <v xml:space="preserve"> </v>
      </c>
    </row>
    <row r="36" spans="1:9" ht="18">
      <c r="A36" s="80"/>
      <c r="B36" s="85"/>
      <c r="C36" s="130"/>
      <c r="D36" s="80"/>
      <c r="E36" s="80"/>
      <c r="F36" s="106" t="str">
        <f t="shared" si="2"/>
        <v xml:space="preserve"> </v>
      </c>
      <c r="G36" s="107">
        <f t="shared" si="0"/>
        <v>0</v>
      </c>
      <c r="H36" s="107">
        <f t="shared" si="1"/>
        <v>0</v>
      </c>
      <c r="I36" s="108" t="str">
        <f t="shared" si="3"/>
        <v xml:space="preserve"> </v>
      </c>
    </row>
    <row r="37" spans="1:9" ht="18">
      <c r="A37" s="80"/>
      <c r="B37" s="85"/>
      <c r="C37" s="130"/>
      <c r="D37" s="80"/>
      <c r="E37" s="80"/>
      <c r="F37" s="106" t="str">
        <f t="shared" si="2"/>
        <v xml:space="preserve"> </v>
      </c>
      <c r="G37" s="107">
        <f t="shared" si="0"/>
        <v>0</v>
      </c>
      <c r="H37" s="107">
        <f t="shared" si="1"/>
        <v>0</v>
      </c>
      <c r="I37" s="108" t="str">
        <f t="shared" si="3"/>
        <v xml:space="preserve"> </v>
      </c>
    </row>
    <row r="38" spans="1:9" ht="18">
      <c r="A38" s="80"/>
      <c r="B38" s="85"/>
      <c r="C38" s="130"/>
      <c r="D38" s="80"/>
      <c r="E38" s="80"/>
      <c r="F38" s="106" t="str">
        <f t="shared" si="2"/>
        <v xml:space="preserve"> </v>
      </c>
      <c r="G38" s="107">
        <f t="shared" si="0"/>
        <v>0</v>
      </c>
      <c r="H38" s="107">
        <f t="shared" si="1"/>
        <v>0</v>
      </c>
      <c r="I38" s="108" t="str">
        <f t="shared" si="3"/>
        <v xml:space="preserve"> </v>
      </c>
    </row>
    <row r="39" spans="1:9" ht="18">
      <c r="A39" s="80"/>
      <c r="B39" s="85"/>
      <c r="C39" s="130"/>
      <c r="D39" s="80"/>
      <c r="E39" s="80"/>
      <c r="F39" s="106" t="str">
        <f t="shared" si="2"/>
        <v xml:space="preserve"> </v>
      </c>
      <c r="G39" s="107">
        <f t="shared" si="0"/>
        <v>0</v>
      </c>
      <c r="H39" s="107">
        <f t="shared" si="1"/>
        <v>0</v>
      </c>
      <c r="I39" s="108" t="str">
        <f t="shared" si="3"/>
        <v xml:space="preserve"> </v>
      </c>
    </row>
    <row r="40" spans="1:9" ht="18">
      <c r="A40" s="80"/>
      <c r="B40" s="85"/>
      <c r="C40" s="130"/>
      <c r="D40" s="80"/>
      <c r="E40" s="80"/>
      <c r="F40" s="106" t="str">
        <f t="shared" si="2"/>
        <v xml:space="preserve"> </v>
      </c>
      <c r="G40" s="107">
        <f t="shared" si="0"/>
        <v>0</v>
      </c>
      <c r="H40" s="107">
        <f t="shared" si="1"/>
        <v>0</v>
      </c>
      <c r="I40" s="108" t="str">
        <f t="shared" si="3"/>
        <v xml:space="preserve"> </v>
      </c>
    </row>
    <row r="41" spans="1:9" ht="18">
      <c r="A41" s="80"/>
      <c r="B41" s="85"/>
      <c r="C41" s="130"/>
      <c r="D41" s="80"/>
      <c r="E41" s="80"/>
      <c r="F41" s="106" t="str">
        <f t="shared" si="2"/>
        <v xml:space="preserve"> </v>
      </c>
      <c r="G41" s="107">
        <f t="shared" si="0"/>
        <v>0</v>
      </c>
      <c r="H41" s="107">
        <f t="shared" si="1"/>
        <v>0</v>
      </c>
      <c r="I41" s="108" t="str">
        <f t="shared" si="3"/>
        <v xml:space="preserve"> </v>
      </c>
    </row>
    <row r="42" spans="1:9" ht="18">
      <c r="A42" s="80"/>
      <c r="B42" s="85"/>
      <c r="C42" s="130"/>
      <c r="D42" s="80"/>
      <c r="E42" s="80"/>
      <c r="F42" s="106" t="str">
        <f t="shared" si="2"/>
        <v xml:space="preserve"> </v>
      </c>
      <c r="G42" s="107">
        <f t="shared" si="0"/>
        <v>0</v>
      </c>
      <c r="H42" s="107">
        <f t="shared" si="1"/>
        <v>0</v>
      </c>
      <c r="I42" s="108" t="str">
        <f t="shared" si="3"/>
        <v xml:space="preserve"> </v>
      </c>
    </row>
    <row r="43" spans="1:9" ht="18">
      <c r="A43" s="80"/>
      <c r="B43" s="85"/>
      <c r="C43" s="130"/>
      <c r="D43" s="80"/>
      <c r="E43" s="80"/>
      <c r="F43" s="106" t="str">
        <f t="shared" si="2"/>
        <v xml:space="preserve"> </v>
      </c>
      <c r="G43" s="107">
        <f t="shared" si="0"/>
        <v>0</v>
      </c>
      <c r="H43" s="107">
        <f t="shared" si="1"/>
        <v>0</v>
      </c>
      <c r="I43" s="108" t="str">
        <f t="shared" si="3"/>
        <v xml:space="preserve"> </v>
      </c>
    </row>
    <row r="44" spans="1:9" ht="18">
      <c r="A44" s="80"/>
      <c r="B44" s="85"/>
      <c r="C44" s="130"/>
      <c r="D44" s="80"/>
      <c r="E44" s="80"/>
      <c r="F44" s="106" t="str">
        <f t="shared" si="2"/>
        <v xml:space="preserve"> </v>
      </c>
      <c r="G44" s="107">
        <f t="shared" si="0"/>
        <v>0</v>
      </c>
      <c r="H44" s="107">
        <f t="shared" si="1"/>
        <v>0</v>
      </c>
      <c r="I44" s="108" t="str">
        <f t="shared" si="3"/>
        <v xml:space="preserve"> </v>
      </c>
    </row>
    <row r="45" spans="1:9" ht="18">
      <c r="A45" s="80"/>
      <c r="B45" s="85"/>
      <c r="C45" s="130"/>
      <c r="D45" s="80"/>
      <c r="E45" s="80"/>
      <c r="F45" s="106" t="str">
        <f t="shared" si="2"/>
        <v xml:space="preserve"> </v>
      </c>
      <c r="G45" s="107">
        <f t="shared" si="0"/>
        <v>0</v>
      </c>
      <c r="H45" s="107">
        <f t="shared" si="1"/>
        <v>0</v>
      </c>
      <c r="I45" s="108" t="str">
        <f t="shared" si="3"/>
        <v xml:space="preserve"> </v>
      </c>
    </row>
    <row r="46" spans="1:9" ht="18">
      <c r="A46" s="80"/>
      <c r="B46" s="85"/>
      <c r="C46" s="130"/>
      <c r="D46" s="80"/>
      <c r="E46" s="80"/>
      <c r="F46" s="106" t="str">
        <f t="shared" si="2"/>
        <v xml:space="preserve"> </v>
      </c>
      <c r="G46" s="107">
        <f t="shared" si="0"/>
        <v>0</v>
      </c>
      <c r="H46" s="107">
        <f t="shared" si="1"/>
        <v>0</v>
      </c>
      <c r="I46" s="108" t="str">
        <f t="shared" si="3"/>
        <v xml:space="preserve"> </v>
      </c>
    </row>
    <row r="47" spans="1:9" ht="18">
      <c r="A47" s="80"/>
      <c r="B47" s="85"/>
      <c r="C47" s="130"/>
      <c r="D47" s="80"/>
      <c r="E47" s="80"/>
      <c r="F47" s="106" t="str">
        <f t="shared" si="2"/>
        <v xml:space="preserve"> </v>
      </c>
      <c r="G47" s="107">
        <f t="shared" si="0"/>
        <v>0</v>
      </c>
      <c r="H47" s="107">
        <f t="shared" si="1"/>
        <v>0</v>
      </c>
      <c r="I47" s="108" t="str">
        <f t="shared" si="3"/>
        <v xml:space="preserve"> </v>
      </c>
    </row>
    <row r="48" spans="1:9" ht="18">
      <c r="A48" s="80"/>
      <c r="B48" s="85"/>
      <c r="C48" s="130"/>
      <c r="D48" s="80"/>
      <c r="E48" s="80"/>
      <c r="F48" s="106" t="str">
        <f t="shared" si="2"/>
        <v xml:space="preserve"> </v>
      </c>
      <c r="G48" s="107">
        <f t="shared" si="0"/>
        <v>0</v>
      </c>
      <c r="H48" s="107">
        <f t="shared" si="1"/>
        <v>0</v>
      </c>
      <c r="I48" s="108" t="str">
        <f t="shared" si="3"/>
        <v xml:space="preserve"> </v>
      </c>
    </row>
    <row r="49" spans="1:9" ht="18">
      <c r="A49" s="80"/>
      <c r="B49" s="85"/>
      <c r="C49" s="130"/>
      <c r="D49" s="80"/>
      <c r="E49" s="80"/>
      <c r="F49" s="106" t="str">
        <f t="shared" si="2"/>
        <v xml:space="preserve"> </v>
      </c>
      <c r="G49" s="107">
        <f t="shared" si="0"/>
        <v>0</v>
      </c>
      <c r="H49" s="107">
        <f t="shared" si="1"/>
        <v>0</v>
      </c>
      <c r="I49" s="108" t="str">
        <f t="shared" si="3"/>
        <v xml:space="preserve"> </v>
      </c>
    </row>
    <row r="50" spans="1:9" ht="18">
      <c r="A50" s="80"/>
      <c r="B50" s="85"/>
      <c r="C50" s="130"/>
      <c r="D50" s="80"/>
      <c r="E50" s="80"/>
      <c r="F50" s="106" t="str">
        <f t="shared" si="2"/>
        <v xml:space="preserve"> </v>
      </c>
      <c r="G50" s="107">
        <f t="shared" si="0"/>
        <v>0</v>
      </c>
      <c r="H50" s="107">
        <f t="shared" si="1"/>
        <v>0</v>
      </c>
      <c r="I50" s="108" t="str">
        <f t="shared" si="3"/>
        <v xml:space="preserve"> </v>
      </c>
    </row>
    <row r="51" spans="1:9" ht="18">
      <c r="A51" s="80"/>
      <c r="B51" s="85"/>
      <c r="C51" s="130"/>
      <c r="D51" s="80"/>
      <c r="E51" s="80"/>
      <c r="F51" s="106" t="str">
        <f t="shared" si="2"/>
        <v xml:space="preserve"> </v>
      </c>
      <c r="G51" s="107">
        <f t="shared" si="0"/>
        <v>0</v>
      </c>
      <c r="H51" s="107">
        <f t="shared" si="1"/>
        <v>0</v>
      </c>
      <c r="I51" s="108" t="str">
        <f t="shared" si="3"/>
        <v xml:space="preserve"> </v>
      </c>
    </row>
    <row r="52" spans="1:9" ht="18">
      <c r="A52" s="80"/>
      <c r="B52" s="85"/>
      <c r="C52" s="130"/>
      <c r="D52" s="80"/>
      <c r="E52" s="80"/>
      <c r="F52" s="106" t="str">
        <f t="shared" si="2"/>
        <v xml:space="preserve"> </v>
      </c>
      <c r="G52" s="107">
        <f t="shared" si="0"/>
        <v>0</v>
      </c>
      <c r="H52" s="107">
        <f t="shared" si="1"/>
        <v>0</v>
      </c>
      <c r="I52" s="108" t="str">
        <f t="shared" si="3"/>
        <v xml:space="preserve"> </v>
      </c>
    </row>
    <row r="53" spans="1:9" ht="18">
      <c r="A53" s="80"/>
      <c r="B53" s="85"/>
      <c r="C53" s="130"/>
      <c r="D53" s="80"/>
      <c r="E53" s="109"/>
      <c r="F53" s="106" t="str">
        <f t="shared" si="2"/>
        <v xml:space="preserve"> </v>
      </c>
      <c r="G53" s="110">
        <f t="shared" si="0"/>
        <v>0</v>
      </c>
      <c r="H53" s="110">
        <f t="shared" si="1"/>
        <v>0</v>
      </c>
      <c r="I53" s="108" t="str">
        <f t="shared" si="3"/>
        <v xml:space="preserve"> </v>
      </c>
    </row>
    <row r="54" spans="1:9" ht="18">
      <c r="A54" s="80"/>
      <c r="B54" s="85"/>
      <c r="C54" s="130"/>
      <c r="D54" s="80"/>
      <c r="E54" s="109"/>
      <c r="F54" s="106" t="str">
        <f t="shared" si="2"/>
        <v xml:space="preserve"> </v>
      </c>
      <c r="G54" s="110">
        <f t="shared" si="0"/>
        <v>0</v>
      </c>
      <c r="H54" s="110">
        <f t="shared" si="1"/>
        <v>0</v>
      </c>
      <c r="I54" s="108" t="str">
        <f t="shared" si="3"/>
        <v xml:space="preserve"> </v>
      </c>
    </row>
    <row r="55" spans="1:9" ht="18">
      <c r="A55" s="80"/>
      <c r="B55" s="85"/>
      <c r="C55" s="130"/>
      <c r="D55" s="80"/>
      <c r="E55" s="109"/>
      <c r="F55" s="106" t="str">
        <f t="shared" si="2"/>
        <v xml:space="preserve"> </v>
      </c>
      <c r="G55" s="110">
        <f t="shared" si="0"/>
        <v>0</v>
      </c>
      <c r="H55" s="110">
        <f t="shared" si="1"/>
        <v>0</v>
      </c>
      <c r="I55" s="108" t="str">
        <f t="shared" si="3"/>
        <v xml:space="preserve"> </v>
      </c>
    </row>
    <row r="56" spans="1:9" ht="18">
      <c r="A56" s="80"/>
      <c r="B56" s="85"/>
      <c r="C56" s="130"/>
      <c r="D56" s="80"/>
      <c r="E56" s="109"/>
      <c r="F56" s="106" t="str">
        <f t="shared" si="2"/>
        <v xml:space="preserve"> </v>
      </c>
      <c r="G56" s="110">
        <f t="shared" si="0"/>
        <v>0</v>
      </c>
      <c r="H56" s="110">
        <f t="shared" si="1"/>
        <v>0</v>
      </c>
      <c r="I56" s="108" t="str">
        <f t="shared" si="3"/>
        <v xml:space="preserve"> </v>
      </c>
    </row>
    <row r="57" spans="1:9" ht="14.45" customHeight="1">
      <c r="A57" s="80"/>
      <c r="B57" s="85"/>
      <c r="C57" s="130"/>
      <c r="D57" s="80"/>
      <c r="E57" s="109"/>
      <c r="F57" s="106" t="str">
        <f t="shared" si="2"/>
        <v xml:space="preserve"> </v>
      </c>
      <c r="G57" s="110">
        <f t="shared" si="0"/>
        <v>0</v>
      </c>
      <c r="H57" s="110">
        <f t="shared" si="1"/>
        <v>0</v>
      </c>
      <c r="I57" s="108" t="str">
        <f t="shared" si="3"/>
        <v xml:space="preserve"> </v>
      </c>
    </row>
    <row r="58" spans="1:9" ht="14.45" customHeight="1">
      <c r="A58" s="80"/>
      <c r="B58" s="85"/>
      <c r="C58" s="130"/>
      <c r="D58" s="80"/>
      <c r="E58" s="109"/>
      <c r="F58" s="106" t="str">
        <f t="shared" si="2"/>
        <v xml:space="preserve"> </v>
      </c>
      <c r="G58" s="110">
        <f t="shared" si="0"/>
        <v>0</v>
      </c>
      <c r="H58" s="110">
        <f t="shared" si="1"/>
        <v>0</v>
      </c>
      <c r="I58" s="108" t="str">
        <f t="shared" si="3"/>
        <v xml:space="preserve"> </v>
      </c>
    </row>
    <row r="59" spans="1:9" ht="14.45" customHeight="1">
      <c r="A59" s="80"/>
      <c r="B59" s="85"/>
      <c r="C59" s="130"/>
      <c r="D59" s="80"/>
      <c r="E59" s="109"/>
      <c r="F59" s="106" t="str">
        <f t="shared" si="2"/>
        <v xml:space="preserve"> </v>
      </c>
      <c r="G59" s="110">
        <f t="shared" si="0"/>
        <v>0</v>
      </c>
      <c r="H59" s="110">
        <f t="shared" si="1"/>
        <v>0</v>
      </c>
      <c r="I59" s="108" t="str">
        <f t="shared" si="3"/>
        <v xml:space="preserve"> </v>
      </c>
    </row>
    <row r="60" spans="1:9" ht="15" customHeight="1">
      <c r="A60" s="80"/>
      <c r="B60" s="85"/>
      <c r="C60" s="130"/>
      <c r="D60" s="80"/>
      <c r="E60" s="109"/>
      <c r="F60" s="106" t="str">
        <f t="shared" si="2"/>
        <v xml:space="preserve"> </v>
      </c>
      <c r="G60" s="110">
        <f t="shared" si="0"/>
        <v>0</v>
      </c>
      <c r="H60" s="110">
        <f t="shared" si="1"/>
        <v>0</v>
      </c>
      <c r="I60" s="108" t="str">
        <f t="shared" si="3"/>
        <v xml:space="preserve"> </v>
      </c>
    </row>
    <row r="61" spans="1:9" ht="14.45" customHeight="1">
      <c r="A61" s="80"/>
      <c r="B61" s="85"/>
      <c r="C61" s="130"/>
      <c r="D61" s="80"/>
      <c r="E61" s="109"/>
      <c r="F61" s="106" t="str">
        <f t="shared" si="2"/>
        <v xml:space="preserve"> </v>
      </c>
      <c r="G61" s="110">
        <f t="shared" si="0"/>
        <v>0</v>
      </c>
      <c r="H61" s="110">
        <f t="shared" si="1"/>
        <v>0</v>
      </c>
      <c r="I61" s="108" t="str">
        <f t="shared" si="3"/>
        <v xml:space="preserve"> </v>
      </c>
    </row>
    <row r="62" spans="1:9" ht="15.75" customHeight="1">
      <c r="A62" s="80"/>
      <c r="B62" s="85"/>
      <c r="C62" s="130"/>
      <c r="D62" s="80"/>
      <c r="E62" s="109"/>
      <c r="F62" s="106" t="str">
        <f t="shared" si="2"/>
        <v xml:space="preserve"> </v>
      </c>
      <c r="G62" s="110">
        <f t="shared" si="0"/>
        <v>0</v>
      </c>
      <c r="H62" s="110">
        <f t="shared" si="1"/>
        <v>0</v>
      </c>
      <c r="I62" s="108" t="str">
        <f t="shared" si="3"/>
        <v xml:space="preserve"> </v>
      </c>
    </row>
    <row r="63" spans="1:9" ht="15" customHeight="1">
      <c r="A63" s="80"/>
      <c r="B63" s="85"/>
      <c r="C63" s="130"/>
      <c r="D63" s="80"/>
      <c r="E63" s="109"/>
      <c r="F63" s="106" t="str">
        <f t="shared" si="2"/>
        <v xml:space="preserve"> </v>
      </c>
      <c r="G63" s="110">
        <f t="shared" si="0"/>
        <v>0</v>
      </c>
      <c r="H63" s="110">
        <f t="shared" si="1"/>
        <v>0</v>
      </c>
      <c r="I63" s="108" t="str">
        <f t="shared" si="3"/>
        <v xml:space="preserve"> </v>
      </c>
    </row>
    <row r="64" spans="1:9" ht="15.75" customHeight="1">
      <c r="A64" s="80"/>
      <c r="B64" s="85"/>
      <c r="C64" s="130"/>
      <c r="D64" s="80"/>
      <c r="E64" s="109"/>
      <c r="F64" s="106" t="str">
        <f t="shared" si="2"/>
        <v xml:space="preserve"> </v>
      </c>
      <c r="G64" s="110">
        <f t="shared" si="0"/>
        <v>0</v>
      </c>
      <c r="H64" s="110">
        <f t="shared" si="1"/>
        <v>0</v>
      </c>
      <c r="I64" s="108" t="str">
        <f t="shared" si="3"/>
        <v xml:space="preserve"> </v>
      </c>
    </row>
    <row r="65" spans="1:9" ht="18">
      <c r="A65" s="80"/>
      <c r="B65" s="85"/>
      <c r="C65" s="130"/>
      <c r="D65" s="80"/>
      <c r="E65" s="109"/>
      <c r="F65" s="106" t="str">
        <f t="shared" si="2"/>
        <v xml:space="preserve"> </v>
      </c>
      <c r="G65" s="110">
        <f t="shared" si="0"/>
        <v>0</v>
      </c>
      <c r="H65" s="110">
        <f t="shared" si="1"/>
        <v>0</v>
      </c>
      <c r="I65" s="108" t="str">
        <f t="shared" si="3"/>
        <v xml:space="preserve"> </v>
      </c>
    </row>
    <row r="66" spans="1:9" ht="18">
      <c r="A66" s="80"/>
      <c r="B66" s="85"/>
      <c r="C66" s="130"/>
      <c r="D66" s="80"/>
      <c r="E66" s="109"/>
      <c r="F66" s="106" t="str">
        <f t="shared" si="2"/>
        <v xml:space="preserve"> </v>
      </c>
      <c r="G66" s="110">
        <f t="shared" si="0"/>
        <v>0</v>
      </c>
      <c r="H66" s="110">
        <f t="shared" si="1"/>
        <v>0</v>
      </c>
      <c r="I66" s="108" t="str">
        <f t="shared" si="3"/>
        <v xml:space="preserve"> </v>
      </c>
    </row>
    <row r="67" spans="1:9" ht="18">
      <c r="A67" s="80"/>
      <c r="B67" s="85"/>
      <c r="C67" s="130"/>
      <c r="D67" s="80"/>
      <c r="E67" s="109"/>
      <c r="F67" s="106" t="str">
        <f t="shared" si="2"/>
        <v xml:space="preserve"> </v>
      </c>
      <c r="G67" s="110">
        <f t="shared" si="0"/>
        <v>0</v>
      </c>
      <c r="H67" s="110">
        <f t="shared" si="1"/>
        <v>0</v>
      </c>
      <c r="I67" s="108" t="str">
        <f t="shared" si="3"/>
        <v xml:space="preserve"> </v>
      </c>
    </row>
    <row r="68" spans="1:9" ht="18">
      <c r="A68" s="80"/>
      <c r="B68" s="85"/>
      <c r="C68" s="130"/>
      <c r="D68" s="80"/>
      <c r="E68" s="109"/>
      <c r="F68" s="106" t="str">
        <f t="shared" si="2"/>
        <v xml:space="preserve"> </v>
      </c>
      <c r="G68" s="110">
        <f t="shared" ref="G68:G104" si="4">COUNTIF(F68:F68,"Y")</f>
        <v>0</v>
      </c>
      <c r="H68" s="110">
        <f t="shared" ref="H68:H104" si="5">COUNTIF(F68:F68,"N")</f>
        <v>0</v>
      </c>
      <c r="I68" s="108" t="str">
        <f t="shared" si="3"/>
        <v xml:space="preserve"> </v>
      </c>
    </row>
    <row r="69" spans="1:9" ht="18">
      <c r="A69" s="80"/>
      <c r="B69" s="85"/>
      <c r="C69" s="130"/>
      <c r="D69" s="80"/>
      <c r="E69" s="109"/>
      <c r="F69" s="106" t="str">
        <f t="shared" ref="F69:F104" si="6">IF(E69="ABHS","Y",IF(E69="Hand Wash","Y", IF(E69= "No hand hygiene done ","N"," ")))</f>
        <v xml:space="preserve"> </v>
      </c>
      <c r="G69" s="110">
        <f t="shared" si="4"/>
        <v>0</v>
      </c>
      <c r="H69" s="110">
        <f t="shared" si="5"/>
        <v>0</v>
      </c>
      <c r="I69" s="108" t="str">
        <f t="shared" ref="I69:I104" si="7">IFERROR(G69/(SUM(G69:H69))," ")</f>
        <v xml:space="preserve"> </v>
      </c>
    </row>
    <row r="70" spans="1:9" ht="18">
      <c r="A70" s="80"/>
      <c r="B70" s="85"/>
      <c r="C70" s="130"/>
      <c r="D70" s="80"/>
      <c r="E70" s="109"/>
      <c r="F70" s="106" t="str">
        <f t="shared" si="6"/>
        <v xml:space="preserve"> </v>
      </c>
      <c r="G70" s="110">
        <f t="shared" si="4"/>
        <v>0</v>
      </c>
      <c r="H70" s="110">
        <f t="shared" si="5"/>
        <v>0</v>
      </c>
      <c r="I70" s="108" t="str">
        <f t="shared" si="7"/>
        <v xml:space="preserve"> </v>
      </c>
    </row>
    <row r="71" spans="1:9" ht="18">
      <c r="A71" s="80"/>
      <c r="B71" s="85"/>
      <c r="C71" s="130"/>
      <c r="D71" s="80"/>
      <c r="E71" s="109"/>
      <c r="F71" s="106" t="str">
        <f t="shared" si="6"/>
        <v xml:space="preserve"> </v>
      </c>
      <c r="G71" s="110">
        <f t="shared" si="4"/>
        <v>0</v>
      </c>
      <c r="H71" s="110">
        <f t="shared" si="5"/>
        <v>0</v>
      </c>
      <c r="I71" s="108" t="str">
        <f t="shared" si="7"/>
        <v xml:space="preserve"> </v>
      </c>
    </row>
    <row r="72" spans="1:9" ht="18">
      <c r="A72" s="80"/>
      <c r="B72" s="85"/>
      <c r="C72" s="130"/>
      <c r="D72" s="80"/>
      <c r="E72" s="109"/>
      <c r="F72" s="106" t="str">
        <f t="shared" si="6"/>
        <v xml:space="preserve"> </v>
      </c>
      <c r="G72" s="110">
        <f t="shared" si="4"/>
        <v>0</v>
      </c>
      <c r="H72" s="110">
        <f t="shared" si="5"/>
        <v>0</v>
      </c>
      <c r="I72" s="108" t="str">
        <f t="shared" si="7"/>
        <v xml:space="preserve"> </v>
      </c>
    </row>
    <row r="73" spans="1:9" ht="18">
      <c r="A73" s="80"/>
      <c r="B73" s="85"/>
      <c r="C73" s="130"/>
      <c r="D73" s="80"/>
      <c r="E73" s="109"/>
      <c r="F73" s="106" t="str">
        <f t="shared" si="6"/>
        <v xml:space="preserve"> </v>
      </c>
      <c r="G73" s="110">
        <f t="shared" si="4"/>
        <v>0</v>
      </c>
      <c r="H73" s="110">
        <f t="shared" si="5"/>
        <v>0</v>
      </c>
      <c r="I73" s="108" t="str">
        <f t="shared" si="7"/>
        <v xml:space="preserve"> </v>
      </c>
    </row>
    <row r="74" spans="1:9" ht="18">
      <c r="A74" s="80"/>
      <c r="B74" s="85"/>
      <c r="C74" s="130"/>
      <c r="D74" s="80"/>
      <c r="E74" s="109"/>
      <c r="F74" s="106" t="str">
        <f t="shared" si="6"/>
        <v xml:space="preserve"> </v>
      </c>
      <c r="G74" s="110">
        <f t="shared" si="4"/>
        <v>0</v>
      </c>
      <c r="H74" s="110">
        <f t="shared" si="5"/>
        <v>0</v>
      </c>
      <c r="I74" s="108" t="str">
        <f t="shared" si="7"/>
        <v xml:space="preserve"> </v>
      </c>
    </row>
    <row r="75" spans="1:9" ht="18">
      <c r="A75" s="80"/>
      <c r="B75" s="85"/>
      <c r="C75" s="130"/>
      <c r="D75" s="80"/>
      <c r="E75" s="109"/>
      <c r="F75" s="106" t="str">
        <f t="shared" si="6"/>
        <v xml:space="preserve"> </v>
      </c>
      <c r="G75" s="110">
        <f t="shared" si="4"/>
        <v>0</v>
      </c>
      <c r="H75" s="110">
        <f t="shared" si="5"/>
        <v>0</v>
      </c>
      <c r="I75" s="108" t="str">
        <f t="shared" si="7"/>
        <v xml:space="preserve"> </v>
      </c>
    </row>
    <row r="76" spans="1:9" ht="18">
      <c r="A76" s="80"/>
      <c r="B76" s="85"/>
      <c r="C76" s="130"/>
      <c r="D76" s="80"/>
      <c r="E76" s="109"/>
      <c r="F76" s="106" t="str">
        <f t="shared" si="6"/>
        <v xml:space="preserve"> </v>
      </c>
      <c r="G76" s="110">
        <f t="shared" si="4"/>
        <v>0</v>
      </c>
      <c r="H76" s="110">
        <f t="shared" si="5"/>
        <v>0</v>
      </c>
      <c r="I76" s="108" t="str">
        <f t="shared" si="7"/>
        <v xml:space="preserve"> </v>
      </c>
    </row>
    <row r="77" spans="1:9" ht="18">
      <c r="A77" s="80"/>
      <c r="B77" s="85"/>
      <c r="C77" s="130"/>
      <c r="D77" s="80"/>
      <c r="E77" s="109"/>
      <c r="F77" s="106" t="str">
        <f t="shared" si="6"/>
        <v xml:space="preserve"> </v>
      </c>
      <c r="G77" s="110">
        <f t="shared" si="4"/>
        <v>0</v>
      </c>
      <c r="H77" s="110">
        <f t="shared" si="5"/>
        <v>0</v>
      </c>
      <c r="I77" s="108" t="str">
        <f t="shared" si="7"/>
        <v xml:space="preserve"> </v>
      </c>
    </row>
    <row r="78" spans="1:9" ht="18">
      <c r="A78" s="80"/>
      <c r="B78" s="85"/>
      <c r="C78" s="130"/>
      <c r="D78" s="80"/>
      <c r="E78" s="109"/>
      <c r="F78" s="106" t="str">
        <f t="shared" si="6"/>
        <v xml:space="preserve"> </v>
      </c>
      <c r="G78" s="110">
        <f t="shared" si="4"/>
        <v>0</v>
      </c>
      <c r="H78" s="110">
        <f t="shared" si="5"/>
        <v>0</v>
      </c>
      <c r="I78" s="108" t="str">
        <f t="shared" si="7"/>
        <v xml:space="preserve"> </v>
      </c>
    </row>
    <row r="79" spans="1:9" ht="18">
      <c r="A79" s="80"/>
      <c r="B79" s="85"/>
      <c r="C79" s="130"/>
      <c r="D79" s="80"/>
      <c r="E79" s="109"/>
      <c r="F79" s="106" t="str">
        <f t="shared" si="6"/>
        <v xml:space="preserve"> </v>
      </c>
      <c r="G79" s="110">
        <f t="shared" si="4"/>
        <v>0</v>
      </c>
      <c r="H79" s="110">
        <f t="shared" si="5"/>
        <v>0</v>
      </c>
      <c r="I79" s="108" t="str">
        <f t="shared" si="7"/>
        <v xml:space="preserve"> </v>
      </c>
    </row>
    <row r="80" spans="1:9" ht="18">
      <c r="A80" s="80"/>
      <c r="B80" s="85"/>
      <c r="C80" s="130"/>
      <c r="D80" s="80"/>
      <c r="E80" s="109"/>
      <c r="F80" s="106" t="str">
        <f t="shared" si="6"/>
        <v xml:space="preserve"> </v>
      </c>
      <c r="G80" s="110">
        <f t="shared" si="4"/>
        <v>0</v>
      </c>
      <c r="H80" s="110">
        <f t="shared" si="5"/>
        <v>0</v>
      </c>
      <c r="I80" s="108" t="str">
        <f t="shared" si="7"/>
        <v xml:space="preserve"> </v>
      </c>
    </row>
    <row r="81" spans="1:9" ht="18">
      <c r="A81" s="80"/>
      <c r="B81" s="85"/>
      <c r="C81" s="130"/>
      <c r="D81" s="80"/>
      <c r="E81" s="109"/>
      <c r="F81" s="106" t="str">
        <f t="shared" si="6"/>
        <v xml:space="preserve"> </v>
      </c>
      <c r="G81" s="110">
        <f t="shared" si="4"/>
        <v>0</v>
      </c>
      <c r="H81" s="110">
        <f t="shared" si="5"/>
        <v>0</v>
      </c>
      <c r="I81" s="108" t="str">
        <f t="shared" si="7"/>
        <v xml:space="preserve"> </v>
      </c>
    </row>
    <row r="82" spans="1:9" ht="18">
      <c r="A82" s="80"/>
      <c r="B82" s="85"/>
      <c r="C82" s="130"/>
      <c r="D82" s="80"/>
      <c r="E82" s="109"/>
      <c r="F82" s="106" t="str">
        <f t="shared" si="6"/>
        <v xml:space="preserve"> </v>
      </c>
      <c r="G82" s="110">
        <f t="shared" si="4"/>
        <v>0</v>
      </c>
      <c r="H82" s="110">
        <f t="shared" si="5"/>
        <v>0</v>
      </c>
      <c r="I82" s="108" t="str">
        <f t="shared" si="7"/>
        <v xml:space="preserve"> </v>
      </c>
    </row>
    <row r="83" spans="1:9" ht="18">
      <c r="A83" s="80"/>
      <c r="B83" s="85"/>
      <c r="C83" s="130"/>
      <c r="D83" s="80"/>
      <c r="E83" s="109"/>
      <c r="F83" s="106" t="str">
        <f t="shared" si="6"/>
        <v xml:space="preserve"> </v>
      </c>
      <c r="G83" s="110">
        <f t="shared" si="4"/>
        <v>0</v>
      </c>
      <c r="H83" s="110">
        <f t="shared" si="5"/>
        <v>0</v>
      </c>
      <c r="I83" s="108" t="str">
        <f t="shared" si="7"/>
        <v xml:space="preserve"> </v>
      </c>
    </row>
    <row r="84" spans="1:9" ht="18">
      <c r="A84" s="80"/>
      <c r="B84" s="85"/>
      <c r="C84" s="130"/>
      <c r="D84" s="80"/>
      <c r="E84" s="109"/>
      <c r="F84" s="106" t="str">
        <f t="shared" si="6"/>
        <v xml:space="preserve"> </v>
      </c>
      <c r="G84" s="110">
        <f t="shared" si="4"/>
        <v>0</v>
      </c>
      <c r="H84" s="110">
        <f t="shared" si="5"/>
        <v>0</v>
      </c>
      <c r="I84" s="108" t="str">
        <f t="shared" si="7"/>
        <v xml:space="preserve"> </v>
      </c>
    </row>
    <row r="85" spans="1:9" ht="18">
      <c r="A85" s="80"/>
      <c r="B85" s="85"/>
      <c r="C85" s="130"/>
      <c r="D85" s="80"/>
      <c r="E85" s="109"/>
      <c r="F85" s="106" t="str">
        <f t="shared" si="6"/>
        <v xml:space="preserve"> </v>
      </c>
      <c r="G85" s="110">
        <f t="shared" si="4"/>
        <v>0</v>
      </c>
      <c r="H85" s="110">
        <f t="shared" si="5"/>
        <v>0</v>
      </c>
      <c r="I85" s="108" t="str">
        <f t="shared" si="7"/>
        <v xml:space="preserve"> </v>
      </c>
    </row>
    <row r="86" spans="1:9" ht="18">
      <c r="A86" s="80"/>
      <c r="B86" s="85"/>
      <c r="C86" s="130"/>
      <c r="D86" s="80"/>
      <c r="E86" s="109"/>
      <c r="F86" s="106" t="str">
        <f t="shared" si="6"/>
        <v xml:space="preserve"> </v>
      </c>
      <c r="G86" s="110">
        <f t="shared" si="4"/>
        <v>0</v>
      </c>
      <c r="H86" s="110">
        <f t="shared" si="5"/>
        <v>0</v>
      </c>
      <c r="I86" s="108" t="str">
        <f t="shared" si="7"/>
        <v xml:space="preserve"> </v>
      </c>
    </row>
    <row r="87" spans="1:9" ht="18">
      <c r="A87" s="80"/>
      <c r="B87" s="85"/>
      <c r="C87" s="130"/>
      <c r="D87" s="80"/>
      <c r="E87" s="109"/>
      <c r="F87" s="106" t="str">
        <f t="shared" si="6"/>
        <v xml:space="preserve"> </v>
      </c>
      <c r="G87" s="110">
        <f t="shared" si="4"/>
        <v>0</v>
      </c>
      <c r="H87" s="110">
        <f t="shared" si="5"/>
        <v>0</v>
      </c>
      <c r="I87" s="108" t="str">
        <f t="shared" si="7"/>
        <v xml:space="preserve"> </v>
      </c>
    </row>
    <row r="88" spans="1:9" ht="18">
      <c r="A88" s="80"/>
      <c r="B88" s="85"/>
      <c r="C88" s="130"/>
      <c r="D88" s="80"/>
      <c r="E88" s="109"/>
      <c r="F88" s="106" t="str">
        <f t="shared" si="6"/>
        <v xml:space="preserve"> </v>
      </c>
      <c r="G88" s="110">
        <f t="shared" si="4"/>
        <v>0</v>
      </c>
      <c r="H88" s="110">
        <f t="shared" si="5"/>
        <v>0</v>
      </c>
      <c r="I88" s="108" t="str">
        <f t="shared" si="7"/>
        <v xml:space="preserve"> </v>
      </c>
    </row>
    <row r="89" spans="1:9" ht="18">
      <c r="A89" s="80"/>
      <c r="B89" s="85"/>
      <c r="C89" s="130"/>
      <c r="D89" s="80"/>
      <c r="E89" s="109"/>
      <c r="F89" s="106" t="str">
        <f t="shared" si="6"/>
        <v xml:space="preserve"> </v>
      </c>
      <c r="G89" s="110">
        <f t="shared" si="4"/>
        <v>0</v>
      </c>
      <c r="H89" s="110">
        <f t="shared" si="5"/>
        <v>0</v>
      </c>
      <c r="I89" s="108" t="str">
        <f t="shared" si="7"/>
        <v xml:space="preserve"> </v>
      </c>
    </row>
    <row r="90" spans="1:9" ht="18">
      <c r="A90" s="80"/>
      <c r="B90" s="85"/>
      <c r="C90" s="130"/>
      <c r="D90" s="80"/>
      <c r="E90" s="109"/>
      <c r="F90" s="106" t="str">
        <f t="shared" si="6"/>
        <v xml:space="preserve"> </v>
      </c>
      <c r="G90" s="110">
        <f t="shared" si="4"/>
        <v>0</v>
      </c>
      <c r="H90" s="110">
        <f t="shared" si="5"/>
        <v>0</v>
      </c>
      <c r="I90" s="108" t="str">
        <f t="shared" si="7"/>
        <v xml:space="preserve"> </v>
      </c>
    </row>
    <row r="91" spans="1:9" ht="18">
      <c r="A91" s="80"/>
      <c r="B91" s="85"/>
      <c r="C91" s="130"/>
      <c r="D91" s="80"/>
      <c r="E91" s="109"/>
      <c r="F91" s="106" t="str">
        <f t="shared" si="6"/>
        <v xml:space="preserve"> </v>
      </c>
      <c r="G91" s="110">
        <f t="shared" si="4"/>
        <v>0</v>
      </c>
      <c r="H91" s="110">
        <f t="shared" si="5"/>
        <v>0</v>
      </c>
      <c r="I91" s="108" t="str">
        <f t="shared" si="7"/>
        <v xml:space="preserve"> </v>
      </c>
    </row>
    <row r="92" spans="1:9" ht="18">
      <c r="A92" s="80"/>
      <c r="B92" s="85"/>
      <c r="C92" s="130"/>
      <c r="D92" s="80"/>
      <c r="E92" s="109"/>
      <c r="F92" s="106" t="str">
        <f t="shared" si="6"/>
        <v xml:space="preserve"> </v>
      </c>
      <c r="G92" s="110">
        <f t="shared" si="4"/>
        <v>0</v>
      </c>
      <c r="H92" s="110">
        <f t="shared" si="5"/>
        <v>0</v>
      </c>
      <c r="I92" s="108" t="str">
        <f t="shared" si="7"/>
        <v xml:space="preserve"> </v>
      </c>
    </row>
    <row r="93" spans="1:9" ht="18">
      <c r="A93" s="80"/>
      <c r="B93" s="85"/>
      <c r="C93" s="130"/>
      <c r="D93" s="80"/>
      <c r="E93" s="109"/>
      <c r="F93" s="106" t="str">
        <f t="shared" si="6"/>
        <v xml:space="preserve"> </v>
      </c>
      <c r="G93" s="110">
        <f t="shared" si="4"/>
        <v>0</v>
      </c>
      <c r="H93" s="110">
        <f t="shared" si="5"/>
        <v>0</v>
      </c>
      <c r="I93" s="108" t="str">
        <f t="shared" si="7"/>
        <v xml:space="preserve"> </v>
      </c>
    </row>
    <row r="94" spans="1:9" ht="18">
      <c r="A94" s="80"/>
      <c r="B94" s="85"/>
      <c r="C94" s="130"/>
      <c r="D94" s="80"/>
      <c r="E94" s="109"/>
      <c r="F94" s="106" t="str">
        <f t="shared" si="6"/>
        <v xml:space="preserve"> </v>
      </c>
      <c r="G94" s="110">
        <f t="shared" si="4"/>
        <v>0</v>
      </c>
      <c r="H94" s="110">
        <f t="shared" si="5"/>
        <v>0</v>
      </c>
      <c r="I94" s="108" t="str">
        <f t="shared" si="7"/>
        <v xml:space="preserve"> </v>
      </c>
    </row>
    <row r="95" spans="1:9" ht="18">
      <c r="A95" s="80"/>
      <c r="B95" s="85"/>
      <c r="C95" s="130"/>
      <c r="D95" s="80"/>
      <c r="E95" s="109"/>
      <c r="F95" s="106" t="str">
        <f t="shared" si="6"/>
        <v xml:space="preserve"> </v>
      </c>
      <c r="G95" s="110">
        <f t="shared" si="4"/>
        <v>0</v>
      </c>
      <c r="H95" s="110">
        <f t="shared" si="5"/>
        <v>0</v>
      </c>
      <c r="I95" s="108" t="str">
        <f t="shared" si="7"/>
        <v xml:space="preserve"> </v>
      </c>
    </row>
    <row r="96" spans="1:9" ht="18">
      <c r="A96" s="80"/>
      <c r="B96" s="85"/>
      <c r="C96" s="130"/>
      <c r="D96" s="80"/>
      <c r="E96" s="109"/>
      <c r="F96" s="106" t="str">
        <f t="shared" si="6"/>
        <v xml:space="preserve"> </v>
      </c>
      <c r="G96" s="110">
        <f t="shared" si="4"/>
        <v>0</v>
      </c>
      <c r="H96" s="110">
        <f t="shared" si="5"/>
        <v>0</v>
      </c>
      <c r="I96" s="108" t="str">
        <f t="shared" si="7"/>
        <v xml:space="preserve"> </v>
      </c>
    </row>
    <row r="97" spans="1:9" ht="18">
      <c r="A97" s="80"/>
      <c r="B97" s="85"/>
      <c r="C97" s="130"/>
      <c r="D97" s="80"/>
      <c r="E97" s="109"/>
      <c r="F97" s="106" t="str">
        <f t="shared" si="6"/>
        <v xml:space="preserve"> </v>
      </c>
      <c r="G97" s="110">
        <f t="shared" si="4"/>
        <v>0</v>
      </c>
      <c r="H97" s="110">
        <f t="shared" si="5"/>
        <v>0</v>
      </c>
      <c r="I97" s="108" t="str">
        <f t="shared" si="7"/>
        <v xml:space="preserve"> </v>
      </c>
    </row>
    <row r="98" spans="1:9" ht="18">
      <c r="A98" s="80"/>
      <c r="B98" s="85"/>
      <c r="C98" s="130"/>
      <c r="D98" s="80"/>
      <c r="E98" s="109"/>
      <c r="F98" s="106" t="str">
        <f t="shared" si="6"/>
        <v xml:space="preserve"> </v>
      </c>
      <c r="G98" s="110">
        <f t="shared" si="4"/>
        <v>0</v>
      </c>
      <c r="H98" s="110">
        <f t="shared" si="5"/>
        <v>0</v>
      </c>
      <c r="I98" s="108" t="str">
        <f t="shared" si="7"/>
        <v xml:space="preserve"> </v>
      </c>
    </row>
    <row r="99" spans="1:9" ht="18">
      <c r="A99" s="80"/>
      <c r="B99" s="85"/>
      <c r="C99" s="130"/>
      <c r="D99" s="80"/>
      <c r="E99" s="109"/>
      <c r="F99" s="106" t="str">
        <f t="shared" si="6"/>
        <v xml:space="preserve"> </v>
      </c>
      <c r="G99" s="110">
        <f t="shared" si="4"/>
        <v>0</v>
      </c>
      <c r="H99" s="110">
        <f t="shared" si="5"/>
        <v>0</v>
      </c>
      <c r="I99" s="108" t="str">
        <f t="shared" si="7"/>
        <v xml:space="preserve"> </v>
      </c>
    </row>
    <row r="100" spans="1:9" ht="18">
      <c r="A100" s="80"/>
      <c r="B100" s="85"/>
      <c r="C100" s="130"/>
      <c r="D100" s="80"/>
      <c r="E100" s="109"/>
      <c r="F100" s="106" t="str">
        <f t="shared" si="6"/>
        <v xml:space="preserve"> </v>
      </c>
      <c r="G100" s="110">
        <f t="shared" si="4"/>
        <v>0</v>
      </c>
      <c r="H100" s="110">
        <f t="shared" si="5"/>
        <v>0</v>
      </c>
      <c r="I100" s="108" t="str">
        <f t="shared" si="7"/>
        <v xml:space="preserve"> </v>
      </c>
    </row>
    <row r="101" spans="1:9" ht="18">
      <c r="A101" s="80"/>
      <c r="B101" s="85"/>
      <c r="C101" s="130"/>
      <c r="D101" s="80"/>
      <c r="E101" s="109"/>
      <c r="F101" s="106" t="str">
        <f t="shared" si="6"/>
        <v xml:space="preserve"> </v>
      </c>
      <c r="G101" s="110">
        <f t="shared" si="4"/>
        <v>0</v>
      </c>
      <c r="H101" s="110">
        <f t="shared" si="5"/>
        <v>0</v>
      </c>
      <c r="I101" s="108" t="str">
        <f t="shared" si="7"/>
        <v xml:space="preserve"> </v>
      </c>
    </row>
    <row r="102" spans="1:9" ht="18">
      <c r="A102" s="80"/>
      <c r="B102" s="85"/>
      <c r="C102" s="130"/>
      <c r="D102" s="80"/>
      <c r="E102" s="109"/>
      <c r="F102" s="106" t="str">
        <f t="shared" si="6"/>
        <v xml:space="preserve"> </v>
      </c>
      <c r="G102" s="110">
        <f t="shared" si="4"/>
        <v>0</v>
      </c>
      <c r="H102" s="110">
        <f t="shared" si="5"/>
        <v>0</v>
      </c>
      <c r="I102" s="108" t="str">
        <f t="shared" si="7"/>
        <v xml:space="preserve"> </v>
      </c>
    </row>
    <row r="103" spans="1:9" ht="18">
      <c r="A103" s="80"/>
      <c r="B103" s="85"/>
      <c r="C103" s="130"/>
      <c r="D103" s="80"/>
      <c r="E103" s="109"/>
      <c r="F103" s="106" t="str">
        <f t="shared" si="6"/>
        <v xml:space="preserve"> </v>
      </c>
      <c r="G103" s="110">
        <f t="shared" si="4"/>
        <v>0</v>
      </c>
      <c r="H103" s="110">
        <f t="shared" si="5"/>
        <v>0</v>
      </c>
      <c r="I103" s="108" t="str">
        <f t="shared" si="7"/>
        <v xml:space="preserve"> </v>
      </c>
    </row>
    <row r="104" spans="1:9" ht="18.75" thickBot="1">
      <c r="A104" s="80"/>
      <c r="B104" s="85"/>
      <c r="C104" s="130"/>
      <c r="D104" s="80"/>
      <c r="E104" s="109"/>
      <c r="F104" s="106" t="str">
        <f t="shared" si="6"/>
        <v xml:space="preserve"> </v>
      </c>
      <c r="G104" s="110">
        <f t="shared" si="4"/>
        <v>0</v>
      </c>
      <c r="H104" s="110">
        <f t="shared" si="5"/>
        <v>0</v>
      </c>
      <c r="I104" s="108" t="str">
        <f t="shared" si="7"/>
        <v xml:space="preserve"> </v>
      </c>
    </row>
    <row r="105" spans="1:9" ht="16.5" thickBot="1">
      <c r="A105" s="21"/>
      <c r="B105" s="28"/>
      <c r="C105" s="28"/>
      <c r="E105" s="86" t="s">
        <v>64</v>
      </c>
      <c r="F105" s="87">
        <f>COUNTIF(F2:F104,"Y")</f>
        <v>0</v>
      </c>
      <c r="G105" s="87"/>
      <c r="H105" s="87"/>
      <c r="I105" s="29"/>
    </row>
    <row r="106" spans="1:9" ht="16.5" thickBot="1">
      <c r="A106" s="21"/>
      <c r="B106" s="28"/>
      <c r="C106" s="28"/>
      <c r="E106" s="86" t="s">
        <v>62</v>
      </c>
      <c r="F106" s="88">
        <f>COUNTIF(F4:F104,"N")</f>
        <v>0</v>
      </c>
      <c r="G106" s="87"/>
      <c r="H106" s="89"/>
      <c r="I106" s="29"/>
    </row>
    <row r="107" spans="1:9" ht="16.5" thickBot="1">
      <c r="A107" s="21"/>
      <c r="B107" s="21"/>
      <c r="C107" s="21"/>
      <c r="E107" s="90" t="s">
        <v>65</v>
      </c>
      <c r="F107" s="91">
        <f>COUNTIF(F4:F104,"Y") + COUNTIF(F4:F104,"N")</f>
        <v>0</v>
      </c>
      <c r="G107" s="92"/>
      <c r="H107" s="89"/>
      <c r="I107" s="21"/>
    </row>
    <row r="108" spans="1:9" ht="15.75" thickBot="1">
      <c r="A108" s="21"/>
      <c r="B108" s="21"/>
      <c r="C108" s="21"/>
      <c r="D108" s="21"/>
      <c r="E108" s="21"/>
      <c r="F108" s="21"/>
      <c r="G108" s="21"/>
      <c r="H108" s="21"/>
      <c r="I108" s="21"/>
    </row>
    <row r="109" spans="1:9" ht="15.75">
      <c r="A109" s="21"/>
      <c r="B109" s="155" t="s">
        <v>66</v>
      </c>
      <c r="C109" s="156"/>
      <c r="D109" s="157"/>
      <c r="E109" s="132"/>
      <c r="F109" s="132"/>
      <c r="G109" s="93"/>
      <c r="H109" s="93"/>
      <c r="I109" s="94"/>
    </row>
    <row r="110" spans="1:9" ht="15.75">
      <c r="A110" s="21"/>
      <c r="B110" s="158"/>
      <c r="C110" s="159"/>
      <c r="D110" s="160"/>
      <c r="E110" s="133"/>
      <c r="F110" s="133"/>
      <c r="G110" s="95"/>
      <c r="H110" s="95"/>
      <c r="I110" s="96"/>
    </row>
    <row r="111" spans="1:9" ht="15.75">
      <c r="A111" s="21"/>
      <c r="B111" s="158"/>
      <c r="C111" s="159"/>
      <c r="D111" s="160"/>
      <c r="E111" s="133"/>
      <c r="F111" s="133"/>
      <c r="G111" s="164"/>
      <c r="H111" s="164"/>
      <c r="I111" s="165"/>
    </row>
    <row r="112" spans="1:9" ht="15.75">
      <c r="A112" s="21"/>
      <c r="B112" s="158"/>
      <c r="C112" s="159"/>
      <c r="D112" s="160"/>
      <c r="E112" s="133"/>
      <c r="F112" s="133"/>
      <c r="G112" s="166"/>
      <c r="H112" s="166"/>
      <c r="I112" s="167"/>
    </row>
    <row r="113" spans="1:9" ht="16.5" thickBot="1">
      <c r="A113" s="21"/>
      <c r="B113" s="158"/>
      <c r="C113" s="159"/>
      <c r="D113" s="160"/>
      <c r="E113" s="133"/>
      <c r="F113" s="133"/>
      <c r="G113" s="95"/>
      <c r="H113" s="95"/>
      <c r="I113" s="96"/>
    </row>
    <row r="114" spans="1:9" ht="16.5" thickBot="1">
      <c r="A114" s="21"/>
      <c r="B114" s="158"/>
      <c r="C114" s="159"/>
      <c r="D114" s="160"/>
      <c r="E114" s="133"/>
      <c r="F114" s="97" t="s">
        <v>67</v>
      </c>
      <c r="G114" s="168" t="e">
        <f>((F105/F107))</f>
        <v>#DIV/0!</v>
      </c>
      <c r="H114" s="169"/>
      <c r="I114" s="96"/>
    </row>
    <row r="115" spans="1:9" ht="16.5" thickBot="1">
      <c r="A115" s="21"/>
      <c r="B115" s="161"/>
      <c r="C115" s="162"/>
      <c r="D115" s="163"/>
      <c r="E115" s="134"/>
      <c r="F115" s="134"/>
      <c r="G115" s="98"/>
      <c r="H115" s="98"/>
      <c r="I115" s="99"/>
    </row>
  </sheetData>
  <sheetProtection algorithmName="SHA-512" hashValue="cEd9oa/s521E7yE+KXeiQxTtOS1DXQ3ycLZsjUoI9oclgr+Yn8reiBOyAKMoW0U/6IwWakpD8CWyNnlwqP2FFA==" saltValue="rPQkefYti2ndHlqVj4G+yQ==" spinCount="100000" sheet="1" objects="1" scenarios="1"/>
  <mergeCells count="6">
    <mergeCell ref="B109:D115"/>
    <mergeCell ref="G111:I111"/>
    <mergeCell ref="G112:I112"/>
    <mergeCell ref="G114:H114"/>
    <mergeCell ref="A1:E1"/>
    <mergeCell ref="A2:E2"/>
  </mergeCells>
  <conditionalFormatting sqref="F4:F104">
    <cfRule type="containsText" dxfId="4" priority="1" operator="containsText" text="x">
      <formula>NOT(ISERROR(SEARCH("x",F4)))</formula>
    </cfRule>
    <cfRule type="cellIs" dxfId="3" priority="2" operator="equal">
      <formula>"n/a"</formula>
    </cfRule>
    <cfRule type="containsBlanks" dxfId="2" priority="3">
      <formula>LEN(TRIM(F4))=0</formula>
    </cfRule>
    <cfRule type="cellIs" dxfId="1" priority="4" stopIfTrue="1" operator="equal">
      <formula>"N"</formula>
    </cfRule>
    <cfRule type="cellIs" dxfId="0" priority="5" stopIfTrue="1" operator="equal">
      <formula>"Y"</formula>
    </cfRule>
  </conditionalFormatting>
  <dataValidations count="3">
    <dataValidation type="list" allowBlank="1" showInputMessage="1" showErrorMessage="1" sqref="E4:E104" xr:uid="{3C5CAE96-AA59-4817-B7CE-82EF0D96CD3E}">
      <formula1>"ABHS, Hand Wash, No hand hygiene done "</formula1>
    </dataValidation>
    <dataValidation type="list" allowBlank="1" showInputMessage="1" showErrorMessage="1" sqref="D4:D104" xr:uid="{5838D655-A5C6-4F43-9923-18F637DCA8CA}">
      <formula1>"Room entry, Room exit, Before patient/resident contact, Before clean/aseptic procedure, After patient/resident contact, After glove removal"</formula1>
    </dataValidation>
    <dataValidation type="list" allowBlank="1" showInputMessage="1" showErrorMessage="1" sqref="A4:A104" xr:uid="{6A6EE4C3-0761-46AE-9148-BA1D2EF85FA7}">
      <formula1>"Ancillary, Dietary, EVS, Nursing, Phlebotomist, Physician, Respiatory, Other, Unknown"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C24AE5C56D23498F897F43D03C6C13" ma:contentTypeVersion="15" ma:contentTypeDescription="Create a new document." ma:contentTypeScope="" ma:versionID="8891d504a120d8b3605dcf037c2c1a2e">
  <xsd:schema xmlns:xsd="http://www.w3.org/2001/XMLSchema" xmlns:xs="http://www.w3.org/2001/XMLSchema" xmlns:p="http://schemas.microsoft.com/office/2006/metadata/properties" xmlns:ns2="a2821bcf-3fc8-4ee2-a828-8ae5df393c9d" xmlns:ns3="2451dd8a-9dfe-4c10-b69f-041da3acefd9" targetNamespace="http://schemas.microsoft.com/office/2006/metadata/properties" ma:root="true" ma:fieldsID="d3332dcf2c94c14dbaa0a887e6730a3d" ns2:_="" ns3:_="">
    <xsd:import namespace="a2821bcf-3fc8-4ee2-a828-8ae5df393c9d"/>
    <xsd:import namespace="2451dd8a-9dfe-4c10-b69f-041da3acefd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1bcf-3fc8-4ee2-a828-8ae5df393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f0d1f32-acc0-4b18-a898-8579d5c61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51dd8a-9dfe-4c10-b69f-041da3acefd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e0242f7-95e8-4131-a0c0-196c32268f5f}" ma:internalName="TaxCatchAll" ma:showField="CatchAllData" ma:web="2451dd8a-9dfe-4c10-b69f-041da3ace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821bcf-3fc8-4ee2-a828-8ae5df393c9d">
      <Terms xmlns="http://schemas.microsoft.com/office/infopath/2007/PartnerControls"/>
    </lcf76f155ced4ddcb4097134ff3c332f>
    <TaxCatchAll xmlns="2451dd8a-9dfe-4c10-b69f-041da3acefd9" xsi:nil="true"/>
    <SharedWithUsers xmlns="2451dd8a-9dfe-4c10-b69f-041da3acefd9">
      <UserInfo>
        <DisplayName>Ashley McKelvey3</DisplayName>
        <AccountId>439</AccountId>
        <AccountType/>
      </UserInfo>
    </SharedWithUsers>
  </documentManagement>
</p:properties>
</file>

<file path=customXml/itemProps1.xml><?xml version="1.0" encoding="utf-8"?>
<ds:datastoreItem xmlns:ds="http://schemas.openxmlformats.org/officeDocument/2006/customXml" ds:itemID="{4FF5E8E3-E3C7-4E22-B636-CC3E0356D9FE}"/>
</file>

<file path=customXml/itemProps2.xml><?xml version="1.0" encoding="utf-8"?>
<ds:datastoreItem xmlns:ds="http://schemas.openxmlformats.org/officeDocument/2006/customXml" ds:itemID="{8C97314F-1D28-4A15-8F4A-5812D9C8BE9E}"/>
</file>

<file path=customXml/itemProps3.xml><?xml version="1.0" encoding="utf-8"?>
<ds:datastoreItem xmlns:ds="http://schemas.openxmlformats.org/officeDocument/2006/customXml" ds:itemID="{14A52793-3EB9-43E1-A747-F13109B8FB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Maggie Li</dc:creator>
  <cp:keywords/>
  <dc:description/>
  <cp:lastModifiedBy>Stephanie Villarreal</cp:lastModifiedBy>
  <cp:revision/>
  <dcterms:created xsi:type="dcterms:W3CDTF">2023-07-13T14:53:43Z</dcterms:created>
  <dcterms:modified xsi:type="dcterms:W3CDTF">2024-01-09T15:49:43Z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0x010100B6C24AE5C56D23498F897F43D03C6C13</vt:lpwstr>
  </property>
  <property fmtid="{D5CDD505-2E9C-101B-9397-08002B2CF9AE}" pid="3" name="MediaServiceImageTags">
    <vt:lpwstr/>
  </property>
</Properties>
</file>